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ropbox\IMS2015-16\Laboratory\solutions\"/>
    </mc:Choice>
  </mc:AlternateContent>
  <bookViews>
    <workbookView xWindow="0" yWindow="0" windowWidth="15360" windowHeight="7752"/>
  </bookViews>
  <sheets>
    <sheet name="Inve Level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U4" i="1"/>
  <c r="S5" i="1"/>
  <c r="T5" i="1"/>
  <c r="U5" i="1"/>
  <c r="S6" i="1"/>
  <c r="U6" i="1" s="1"/>
  <c r="T6" i="1"/>
  <c r="S7" i="1"/>
  <c r="U7" i="1" s="1"/>
  <c r="T7" i="1"/>
  <c r="S8" i="1"/>
  <c r="U8" i="1" s="1"/>
  <c r="T8" i="1"/>
  <c r="S9" i="1"/>
  <c r="U9" i="1" s="1"/>
  <c r="T9" i="1"/>
  <c r="S10" i="1"/>
  <c r="T10" i="1"/>
  <c r="U10" i="1"/>
  <c r="S11" i="1"/>
  <c r="U11" i="1" s="1"/>
  <c r="T11" i="1"/>
  <c r="S12" i="1"/>
  <c r="U12" i="1" s="1"/>
  <c r="T12" i="1"/>
  <c r="S13" i="1"/>
  <c r="T13" i="1"/>
  <c r="U13" i="1"/>
  <c r="S14" i="1"/>
  <c r="U14" i="1" s="1"/>
  <c r="T14" i="1"/>
  <c r="S15" i="1"/>
  <c r="U15" i="1" s="1"/>
  <c r="T15" i="1"/>
  <c r="S16" i="1"/>
  <c r="U16" i="1" s="1"/>
  <c r="T16" i="1"/>
  <c r="S17" i="1"/>
  <c r="U17" i="1" s="1"/>
  <c r="T17" i="1"/>
  <c r="S18" i="1"/>
  <c r="T18" i="1"/>
  <c r="U18" i="1"/>
  <c r="S19" i="1"/>
  <c r="U19" i="1" s="1"/>
  <c r="T19" i="1"/>
  <c r="S20" i="1"/>
  <c r="U20" i="1" s="1"/>
  <c r="T20" i="1"/>
  <c r="S21" i="1"/>
  <c r="T21" i="1"/>
  <c r="U21" i="1"/>
  <c r="S22" i="1"/>
  <c r="U22" i="1" s="1"/>
  <c r="T22" i="1"/>
  <c r="S23" i="1"/>
  <c r="U23" i="1" s="1"/>
  <c r="T23" i="1"/>
  <c r="S24" i="1"/>
  <c r="U24" i="1" s="1"/>
  <c r="T24" i="1"/>
  <c r="S25" i="1"/>
  <c r="T25" i="1"/>
  <c r="U25" i="1" s="1"/>
  <c r="S26" i="1"/>
  <c r="T26" i="1"/>
  <c r="U26" i="1"/>
  <c r="S27" i="1"/>
  <c r="U27" i="1" s="1"/>
  <c r="T27" i="1"/>
  <c r="S28" i="1"/>
  <c r="U28" i="1" s="1"/>
  <c r="T28" i="1"/>
  <c r="S29" i="1"/>
  <c r="U29" i="1" s="1"/>
  <c r="T29" i="1"/>
  <c r="S30" i="1"/>
  <c r="U30" i="1" s="1"/>
  <c r="T30" i="1"/>
  <c r="S31" i="1"/>
  <c r="U31" i="1" s="1"/>
  <c r="T31" i="1"/>
  <c r="S32" i="1"/>
  <c r="U32" i="1" s="1"/>
  <c r="T32" i="1"/>
  <c r="S33" i="1"/>
  <c r="T33" i="1"/>
  <c r="U33" i="1"/>
  <c r="S34" i="1"/>
  <c r="T34" i="1"/>
  <c r="U34" i="1"/>
  <c r="S35" i="1"/>
  <c r="U35" i="1" s="1"/>
  <c r="T35" i="1"/>
  <c r="S36" i="1"/>
  <c r="U36" i="1" s="1"/>
  <c r="T36" i="1"/>
  <c r="S37" i="1"/>
  <c r="U37" i="1" s="1"/>
  <c r="T37" i="1"/>
  <c r="S38" i="1"/>
  <c r="U38" i="1" s="1"/>
  <c r="T38" i="1"/>
  <c r="S39" i="1"/>
  <c r="U39" i="1" s="1"/>
  <c r="T39" i="1"/>
  <c r="S40" i="1"/>
  <c r="U40" i="1" s="1"/>
  <c r="T40" i="1"/>
  <c r="S41" i="1"/>
  <c r="T41" i="1"/>
  <c r="U41" i="1"/>
  <c r="S42" i="1"/>
  <c r="T42" i="1"/>
  <c r="U42" i="1"/>
  <c r="S43" i="1"/>
  <c r="U43" i="1" s="1"/>
  <c r="T43" i="1"/>
  <c r="S4" i="1"/>
  <c r="T4" i="1"/>
  <c r="C11" i="1"/>
  <c r="C13" i="1"/>
  <c r="N1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4" i="1"/>
  <c r="N2" i="1"/>
  <c r="K5" i="1"/>
  <c r="K4" i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/>
  <c r="I182" i="1"/>
  <c r="J182" i="1" s="1"/>
  <c r="I183" i="1"/>
  <c r="J183" i="1"/>
  <c r="I184" i="1"/>
  <c r="J184" i="1" s="1"/>
  <c r="I185" i="1"/>
  <c r="J185" i="1"/>
  <c r="I186" i="1"/>
  <c r="J186" i="1" s="1"/>
  <c r="I187" i="1"/>
  <c r="J187" i="1"/>
  <c r="I188" i="1"/>
  <c r="J188" i="1" s="1"/>
  <c r="I189" i="1"/>
  <c r="J189" i="1"/>
  <c r="I190" i="1"/>
  <c r="J190" i="1" s="1"/>
  <c r="I191" i="1"/>
  <c r="J191" i="1"/>
  <c r="I192" i="1"/>
  <c r="J192" i="1" s="1"/>
  <c r="I193" i="1"/>
  <c r="J193" i="1"/>
  <c r="I194" i="1"/>
  <c r="J194" i="1" s="1"/>
  <c r="I195" i="1"/>
  <c r="J195" i="1"/>
  <c r="I196" i="1"/>
  <c r="J196" i="1" s="1"/>
  <c r="I197" i="1"/>
  <c r="J197" i="1"/>
  <c r="I198" i="1"/>
  <c r="J198" i="1" s="1"/>
  <c r="I199" i="1"/>
  <c r="J199" i="1"/>
  <c r="I200" i="1"/>
  <c r="J200" i="1" s="1"/>
  <c r="I201" i="1"/>
  <c r="J201" i="1"/>
  <c r="I202" i="1"/>
  <c r="J202" i="1" s="1"/>
  <c r="I203" i="1"/>
  <c r="J203" i="1"/>
  <c r="I204" i="1"/>
  <c r="J204" i="1" s="1"/>
  <c r="I205" i="1"/>
  <c r="J205" i="1"/>
  <c r="I206" i="1"/>
  <c r="J206" i="1" s="1"/>
  <c r="I207" i="1"/>
  <c r="J207" i="1" s="1"/>
  <c r="I208" i="1"/>
  <c r="J208" i="1" s="1"/>
  <c r="I209" i="1"/>
  <c r="J209" i="1"/>
  <c r="I210" i="1"/>
  <c r="J210" i="1" s="1"/>
  <c r="I211" i="1"/>
  <c r="J211" i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/>
  <c r="I218" i="1"/>
  <c r="J218" i="1" s="1"/>
  <c r="I219" i="1"/>
  <c r="J219" i="1"/>
  <c r="I220" i="1"/>
  <c r="J220" i="1" s="1"/>
  <c r="I221" i="1"/>
  <c r="J221" i="1"/>
  <c r="I222" i="1"/>
  <c r="J222" i="1" s="1"/>
  <c r="I223" i="1"/>
  <c r="J223" i="1" s="1"/>
  <c r="I224" i="1"/>
  <c r="J224" i="1" s="1"/>
  <c r="I225" i="1"/>
  <c r="J225" i="1"/>
  <c r="I226" i="1"/>
  <c r="J226" i="1" s="1"/>
  <c r="I227" i="1"/>
  <c r="J227" i="1"/>
  <c r="I228" i="1"/>
  <c r="J228" i="1" s="1"/>
  <c r="I229" i="1"/>
  <c r="J229" i="1"/>
  <c r="I230" i="1"/>
  <c r="J230" i="1" s="1"/>
  <c r="I231" i="1"/>
  <c r="J231" i="1" s="1"/>
  <c r="I232" i="1"/>
  <c r="J232" i="1" s="1"/>
  <c r="I233" i="1"/>
  <c r="J233" i="1"/>
  <c r="I234" i="1"/>
  <c r="J234" i="1" s="1"/>
  <c r="I235" i="1"/>
  <c r="J235" i="1"/>
  <c r="I236" i="1"/>
  <c r="J236" i="1" s="1"/>
  <c r="I237" i="1"/>
  <c r="J237" i="1"/>
  <c r="I238" i="1"/>
  <c r="J238" i="1" s="1"/>
  <c r="I239" i="1"/>
  <c r="J239" i="1" s="1"/>
  <c r="I240" i="1"/>
  <c r="J240" i="1" s="1"/>
  <c r="I241" i="1"/>
  <c r="J241" i="1"/>
  <c r="I242" i="1"/>
  <c r="J242" i="1" s="1"/>
  <c r="I243" i="1"/>
  <c r="J243" i="1"/>
  <c r="I244" i="1"/>
  <c r="J244" i="1" s="1"/>
  <c r="I245" i="1"/>
  <c r="J245" i="1"/>
  <c r="I246" i="1"/>
  <c r="J246" i="1" s="1"/>
  <c r="I247" i="1"/>
  <c r="J247" i="1" s="1"/>
  <c r="I248" i="1"/>
  <c r="J248" i="1" s="1"/>
  <c r="I249" i="1"/>
  <c r="J249" i="1"/>
  <c r="I250" i="1"/>
  <c r="J250" i="1" s="1"/>
  <c r="I251" i="1"/>
  <c r="J251" i="1"/>
  <c r="I252" i="1"/>
  <c r="J252" i="1" s="1"/>
  <c r="I253" i="1"/>
  <c r="J253" i="1"/>
  <c r="I254" i="1"/>
  <c r="J254" i="1" s="1"/>
  <c r="I255" i="1"/>
  <c r="J255" i="1" s="1"/>
  <c r="I256" i="1"/>
  <c r="J256" i="1" s="1"/>
  <c r="I257" i="1"/>
  <c r="J257" i="1"/>
  <c r="I258" i="1"/>
  <c r="J258" i="1" s="1"/>
  <c r="I259" i="1"/>
  <c r="J259" i="1"/>
  <c r="I260" i="1"/>
  <c r="J260" i="1" s="1"/>
  <c r="I261" i="1"/>
  <c r="J261" i="1"/>
  <c r="I262" i="1"/>
  <c r="J262" i="1" s="1"/>
  <c r="I263" i="1"/>
  <c r="J263" i="1" s="1"/>
  <c r="I264" i="1"/>
  <c r="J264" i="1" s="1"/>
  <c r="I265" i="1"/>
  <c r="J265" i="1"/>
  <c r="I266" i="1"/>
  <c r="J266" i="1" s="1"/>
  <c r="I267" i="1"/>
  <c r="J267" i="1"/>
  <c r="I268" i="1"/>
  <c r="J268" i="1" s="1"/>
  <c r="I269" i="1"/>
  <c r="J269" i="1"/>
  <c r="I270" i="1"/>
  <c r="J270" i="1" s="1"/>
  <c r="I271" i="1"/>
  <c r="J271" i="1" s="1"/>
  <c r="I272" i="1"/>
  <c r="J272" i="1" s="1"/>
  <c r="I273" i="1"/>
  <c r="J273" i="1"/>
  <c r="I274" i="1"/>
  <c r="J274" i="1" s="1"/>
  <c r="I275" i="1"/>
  <c r="J275" i="1"/>
  <c r="I276" i="1"/>
  <c r="J276" i="1" s="1"/>
  <c r="I277" i="1"/>
  <c r="J277" i="1"/>
  <c r="I278" i="1"/>
  <c r="J278" i="1" s="1"/>
  <c r="I279" i="1"/>
  <c r="J279" i="1" s="1"/>
  <c r="I280" i="1"/>
  <c r="J280" i="1" s="1"/>
  <c r="I281" i="1"/>
  <c r="J281" i="1"/>
  <c r="I282" i="1"/>
  <c r="J282" i="1" s="1"/>
  <c r="I283" i="1"/>
  <c r="J283" i="1"/>
  <c r="I284" i="1"/>
  <c r="J284" i="1" s="1"/>
  <c r="I285" i="1"/>
  <c r="J285" i="1"/>
  <c r="I286" i="1"/>
  <c r="J286" i="1" s="1"/>
  <c r="I287" i="1"/>
  <c r="J287" i="1" s="1"/>
  <c r="I288" i="1"/>
  <c r="J288" i="1" s="1"/>
  <c r="I289" i="1"/>
  <c r="J289" i="1"/>
  <c r="I290" i="1"/>
  <c r="J290" i="1" s="1"/>
  <c r="I291" i="1"/>
  <c r="J291" i="1"/>
  <c r="I292" i="1"/>
  <c r="J292" i="1" s="1"/>
  <c r="I293" i="1"/>
  <c r="J293" i="1"/>
  <c r="I294" i="1"/>
  <c r="J294" i="1" s="1"/>
  <c r="I295" i="1"/>
  <c r="J295" i="1" s="1"/>
  <c r="I296" i="1"/>
  <c r="J296" i="1" s="1"/>
  <c r="I297" i="1"/>
  <c r="J297" i="1"/>
  <c r="I298" i="1"/>
  <c r="J298" i="1" s="1"/>
  <c r="I299" i="1"/>
  <c r="J299" i="1"/>
  <c r="I300" i="1"/>
  <c r="J300" i="1" s="1"/>
  <c r="I301" i="1"/>
  <c r="J301" i="1"/>
  <c r="I302" i="1"/>
  <c r="J302" i="1" s="1"/>
  <c r="I303" i="1"/>
  <c r="J303" i="1" s="1"/>
  <c r="I304" i="1"/>
  <c r="J304" i="1" s="1"/>
  <c r="I305" i="1"/>
  <c r="J305" i="1"/>
  <c r="I306" i="1"/>
  <c r="J306" i="1" s="1"/>
  <c r="I307" i="1"/>
  <c r="J307" i="1"/>
  <c r="I308" i="1"/>
  <c r="J308" i="1" s="1"/>
  <c r="I309" i="1"/>
  <c r="J309" i="1"/>
  <c r="I310" i="1"/>
  <c r="J310" i="1" s="1"/>
  <c r="I311" i="1"/>
  <c r="J311" i="1" s="1"/>
  <c r="I312" i="1"/>
  <c r="J312" i="1" s="1"/>
  <c r="I313" i="1"/>
  <c r="J313" i="1"/>
  <c r="I314" i="1"/>
  <c r="J314" i="1" s="1"/>
  <c r="I315" i="1"/>
  <c r="J315" i="1"/>
  <c r="I316" i="1"/>
  <c r="J316" i="1" s="1"/>
  <c r="I317" i="1"/>
  <c r="J317" i="1"/>
  <c r="I318" i="1"/>
  <c r="J318" i="1" s="1"/>
  <c r="I319" i="1"/>
  <c r="J319" i="1" s="1"/>
  <c r="I320" i="1"/>
  <c r="J320" i="1" s="1"/>
  <c r="I321" i="1"/>
  <c r="J321" i="1"/>
  <c r="I322" i="1"/>
  <c r="J322" i="1" s="1"/>
  <c r="I323" i="1"/>
  <c r="J323" i="1"/>
  <c r="I324" i="1"/>
  <c r="J324" i="1" s="1"/>
  <c r="I325" i="1"/>
  <c r="J325" i="1"/>
  <c r="I326" i="1"/>
  <c r="J326" i="1" s="1"/>
  <c r="I327" i="1"/>
  <c r="J327" i="1" s="1"/>
  <c r="I328" i="1"/>
  <c r="J328" i="1" s="1"/>
  <c r="I329" i="1"/>
  <c r="J329" i="1"/>
  <c r="I330" i="1"/>
  <c r="J330" i="1" s="1"/>
  <c r="I331" i="1"/>
  <c r="J331" i="1"/>
  <c r="I332" i="1"/>
  <c r="J332" i="1" s="1"/>
  <c r="I333" i="1"/>
  <c r="J333" i="1"/>
  <c r="I334" i="1"/>
  <c r="J334" i="1" s="1"/>
  <c r="I335" i="1"/>
  <c r="J335" i="1" s="1"/>
  <c r="I336" i="1"/>
  <c r="J336" i="1" s="1"/>
  <c r="I337" i="1"/>
  <c r="J337" i="1"/>
  <c r="I338" i="1"/>
  <c r="J338" i="1" s="1"/>
  <c r="I339" i="1"/>
  <c r="J339" i="1"/>
  <c r="I340" i="1"/>
  <c r="J340" i="1" s="1"/>
  <c r="I341" i="1"/>
  <c r="J341" i="1"/>
  <c r="I342" i="1"/>
  <c r="J342" i="1" s="1"/>
  <c r="I343" i="1"/>
  <c r="J343" i="1" s="1"/>
  <c r="I344" i="1"/>
  <c r="J344" i="1" s="1"/>
  <c r="I345" i="1"/>
  <c r="J345" i="1"/>
  <c r="I346" i="1"/>
  <c r="J346" i="1" s="1"/>
  <c r="I347" i="1"/>
  <c r="J347" i="1"/>
  <c r="I348" i="1"/>
  <c r="J348" i="1" s="1"/>
  <c r="I349" i="1"/>
  <c r="J349" i="1"/>
  <c r="I350" i="1"/>
  <c r="J350" i="1"/>
  <c r="I351" i="1"/>
  <c r="J351" i="1"/>
  <c r="I352" i="1"/>
  <c r="J352" i="1"/>
  <c r="I353" i="1"/>
  <c r="J353" i="1"/>
  <c r="I354" i="1"/>
  <c r="J354" i="1"/>
  <c r="I355" i="1"/>
  <c r="J355" i="1"/>
  <c r="I356" i="1"/>
  <c r="J356" i="1"/>
  <c r="I357" i="1"/>
  <c r="J357" i="1"/>
  <c r="I358" i="1"/>
  <c r="J358" i="1"/>
  <c r="I359" i="1"/>
  <c r="J359" i="1"/>
  <c r="I360" i="1"/>
  <c r="J360" i="1"/>
  <c r="I361" i="1"/>
  <c r="J361" i="1"/>
  <c r="I362" i="1"/>
  <c r="J362" i="1"/>
  <c r="I363" i="1"/>
  <c r="J363" i="1"/>
  <c r="I364" i="1"/>
  <c r="J364" i="1"/>
  <c r="I365" i="1"/>
  <c r="J365" i="1"/>
  <c r="I366" i="1"/>
  <c r="J366" i="1"/>
  <c r="I367" i="1"/>
  <c r="J367" i="1"/>
  <c r="I368" i="1"/>
  <c r="J368" i="1"/>
  <c r="I369" i="1"/>
  <c r="J369" i="1"/>
  <c r="I7" i="1"/>
  <c r="J7" i="1"/>
  <c r="I8" i="1"/>
  <c r="J8" i="1" s="1"/>
  <c r="I9" i="1"/>
  <c r="J9" i="1"/>
  <c r="J6" i="1"/>
  <c r="J4" i="1"/>
  <c r="I5" i="1"/>
  <c r="I6" i="1"/>
  <c r="I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4" i="1"/>
  <c r="G2" i="1"/>
  <c r="C10" i="1" l="1"/>
  <c r="C9" i="1"/>
  <c r="C12" i="1"/>
  <c r="K6" i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K311" i="1" s="1"/>
  <c r="K312" i="1" s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K334" i="1" s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K346" i="1" s="1"/>
  <c r="K347" i="1" s="1"/>
  <c r="K348" i="1" s="1"/>
  <c r="K349" i="1" s="1"/>
  <c r="K350" i="1" s="1"/>
  <c r="K351" i="1" s="1"/>
  <c r="K352" i="1" s="1"/>
  <c r="K353" i="1" s="1"/>
  <c r="K354" i="1" s="1"/>
  <c r="K355" i="1" s="1"/>
  <c r="K356" i="1" s="1"/>
  <c r="K357" i="1" s="1"/>
  <c r="K358" i="1" s="1"/>
  <c r="K359" i="1" s="1"/>
  <c r="K360" i="1" s="1"/>
  <c r="K361" i="1" s="1"/>
  <c r="K362" i="1" s="1"/>
  <c r="K363" i="1" s="1"/>
  <c r="K364" i="1" s="1"/>
  <c r="K365" i="1" s="1"/>
  <c r="K366" i="1" s="1"/>
  <c r="K367" i="1" s="1"/>
  <c r="K368" i="1" s="1"/>
  <c r="K369" i="1" s="1"/>
  <c r="C14" i="1" l="1"/>
  <c r="K1" i="1"/>
  <c r="K2" i="1"/>
  <c r="L18" i="1" l="1"/>
  <c r="M18" i="1" s="1"/>
  <c r="L22" i="1"/>
  <c r="M22" i="1" s="1"/>
  <c r="L26" i="1"/>
  <c r="M26" i="1" s="1"/>
  <c r="L30" i="1"/>
  <c r="M30" i="1" s="1"/>
  <c r="L34" i="1"/>
  <c r="M34" i="1" s="1"/>
  <c r="L38" i="1"/>
  <c r="M38" i="1" s="1"/>
  <c r="L42" i="1"/>
  <c r="M42" i="1" s="1"/>
  <c r="L46" i="1"/>
  <c r="M46" i="1" s="1"/>
  <c r="L50" i="1"/>
  <c r="M50" i="1" s="1"/>
  <c r="L54" i="1"/>
  <c r="M54" i="1" s="1"/>
  <c r="L58" i="1"/>
  <c r="M58" i="1" s="1"/>
  <c r="L62" i="1"/>
  <c r="M62" i="1" s="1"/>
  <c r="L66" i="1"/>
  <c r="M66" i="1" s="1"/>
  <c r="L70" i="1"/>
  <c r="M70" i="1" s="1"/>
  <c r="L74" i="1"/>
  <c r="M74" i="1" s="1"/>
  <c r="L78" i="1"/>
  <c r="M78" i="1" s="1"/>
  <c r="L82" i="1"/>
  <c r="M82" i="1" s="1"/>
  <c r="L86" i="1"/>
  <c r="M86" i="1" s="1"/>
  <c r="L90" i="1"/>
  <c r="M90" i="1" s="1"/>
  <c r="L94" i="1"/>
  <c r="M94" i="1" s="1"/>
  <c r="L98" i="1"/>
  <c r="M98" i="1" s="1"/>
  <c r="L102" i="1"/>
  <c r="M102" i="1" s="1"/>
  <c r="L106" i="1"/>
  <c r="M106" i="1" s="1"/>
  <c r="L110" i="1"/>
  <c r="M110" i="1" s="1"/>
  <c r="L114" i="1"/>
  <c r="M114" i="1" s="1"/>
  <c r="L118" i="1"/>
  <c r="M118" i="1" s="1"/>
  <c r="L15" i="1"/>
  <c r="M15" i="1" s="1"/>
  <c r="L20" i="1"/>
  <c r="M20" i="1" s="1"/>
  <c r="L31" i="1"/>
  <c r="M31" i="1" s="1"/>
  <c r="L41" i="1"/>
  <c r="M41" i="1" s="1"/>
  <c r="L52" i="1"/>
  <c r="M52" i="1" s="1"/>
  <c r="L68" i="1"/>
  <c r="M68" i="1" s="1"/>
  <c r="L84" i="1"/>
  <c r="M84" i="1" s="1"/>
  <c r="L105" i="1"/>
  <c r="M105" i="1" s="1"/>
  <c r="L121" i="1"/>
  <c r="M121" i="1" s="1"/>
  <c r="L129" i="1"/>
  <c r="M129" i="1" s="1"/>
  <c r="L141" i="1"/>
  <c r="M141" i="1" s="1"/>
  <c r="L153" i="1"/>
  <c r="M153" i="1" s="1"/>
  <c r="L161" i="1"/>
  <c r="M161" i="1" s="1"/>
  <c r="L169" i="1"/>
  <c r="M169" i="1" s="1"/>
  <c r="L185" i="1"/>
  <c r="M185" i="1" s="1"/>
  <c r="L197" i="1"/>
  <c r="M197" i="1" s="1"/>
  <c r="L209" i="1"/>
  <c r="M209" i="1" s="1"/>
  <c r="L225" i="1"/>
  <c r="M225" i="1" s="1"/>
  <c r="L237" i="1"/>
  <c r="M237" i="1" s="1"/>
  <c r="L249" i="1"/>
  <c r="M249" i="1" s="1"/>
  <c r="L261" i="1"/>
  <c r="M261" i="1" s="1"/>
  <c r="L273" i="1"/>
  <c r="M273" i="1" s="1"/>
  <c r="L289" i="1"/>
  <c r="M289" i="1" s="1"/>
  <c r="L16" i="1"/>
  <c r="M16" i="1" s="1"/>
  <c r="L21" i="1"/>
  <c r="M21" i="1" s="1"/>
  <c r="L27" i="1"/>
  <c r="M27" i="1" s="1"/>
  <c r="L32" i="1"/>
  <c r="M32" i="1" s="1"/>
  <c r="L37" i="1"/>
  <c r="M37" i="1" s="1"/>
  <c r="L43" i="1"/>
  <c r="M43" i="1" s="1"/>
  <c r="L48" i="1"/>
  <c r="M48" i="1" s="1"/>
  <c r="L53" i="1"/>
  <c r="M53" i="1" s="1"/>
  <c r="L59" i="1"/>
  <c r="M59" i="1" s="1"/>
  <c r="L64" i="1"/>
  <c r="M64" i="1" s="1"/>
  <c r="L69" i="1"/>
  <c r="M69" i="1" s="1"/>
  <c r="L75" i="1"/>
  <c r="M75" i="1" s="1"/>
  <c r="L80" i="1"/>
  <c r="M80" i="1" s="1"/>
  <c r="L85" i="1"/>
  <c r="M85" i="1" s="1"/>
  <c r="L91" i="1"/>
  <c r="M91" i="1" s="1"/>
  <c r="L96" i="1"/>
  <c r="M96" i="1" s="1"/>
  <c r="L101" i="1"/>
  <c r="M101" i="1" s="1"/>
  <c r="L107" i="1"/>
  <c r="M107" i="1" s="1"/>
  <c r="L112" i="1"/>
  <c r="M112" i="1" s="1"/>
  <c r="L117" i="1"/>
  <c r="M117" i="1" s="1"/>
  <c r="L122" i="1"/>
  <c r="M122" i="1" s="1"/>
  <c r="L126" i="1"/>
  <c r="M126" i="1" s="1"/>
  <c r="L130" i="1"/>
  <c r="M130" i="1" s="1"/>
  <c r="L134" i="1"/>
  <c r="M134" i="1" s="1"/>
  <c r="L138" i="1"/>
  <c r="M138" i="1" s="1"/>
  <c r="L142" i="1"/>
  <c r="M142" i="1" s="1"/>
  <c r="L146" i="1"/>
  <c r="M146" i="1" s="1"/>
  <c r="L150" i="1"/>
  <c r="M150" i="1" s="1"/>
  <c r="L154" i="1"/>
  <c r="M154" i="1" s="1"/>
  <c r="L158" i="1"/>
  <c r="M158" i="1" s="1"/>
  <c r="L162" i="1"/>
  <c r="M162" i="1" s="1"/>
  <c r="L166" i="1"/>
  <c r="M166" i="1" s="1"/>
  <c r="L170" i="1"/>
  <c r="M170" i="1" s="1"/>
  <c r="L174" i="1"/>
  <c r="M174" i="1" s="1"/>
  <c r="L178" i="1"/>
  <c r="M178" i="1" s="1"/>
  <c r="L182" i="1"/>
  <c r="M182" i="1" s="1"/>
  <c r="L186" i="1"/>
  <c r="M186" i="1" s="1"/>
  <c r="L190" i="1"/>
  <c r="M190" i="1" s="1"/>
  <c r="L194" i="1"/>
  <c r="M194" i="1" s="1"/>
  <c r="L198" i="1"/>
  <c r="M198" i="1" s="1"/>
  <c r="L19" i="1"/>
  <c r="M19" i="1" s="1"/>
  <c r="L24" i="1"/>
  <c r="M24" i="1" s="1"/>
  <c r="L29" i="1"/>
  <c r="M29" i="1" s="1"/>
  <c r="L35" i="1"/>
  <c r="M35" i="1" s="1"/>
  <c r="L40" i="1"/>
  <c r="M40" i="1" s="1"/>
  <c r="L45" i="1"/>
  <c r="M45" i="1" s="1"/>
  <c r="L51" i="1"/>
  <c r="M51" i="1" s="1"/>
  <c r="L56" i="1"/>
  <c r="M56" i="1" s="1"/>
  <c r="L61" i="1"/>
  <c r="M61" i="1" s="1"/>
  <c r="L67" i="1"/>
  <c r="M67" i="1" s="1"/>
  <c r="L72" i="1"/>
  <c r="M72" i="1" s="1"/>
  <c r="L77" i="1"/>
  <c r="M77" i="1" s="1"/>
  <c r="L83" i="1"/>
  <c r="M83" i="1" s="1"/>
  <c r="L88" i="1"/>
  <c r="M88" i="1" s="1"/>
  <c r="L93" i="1"/>
  <c r="M93" i="1" s="1"/>
  <c r="L99" i="1"/>
  <c r="M99" i="1" s="1"/>
  <c r="L104" i="1"/>
  <c r="M104" i="1" s="1"/>
  <c r="L109" i="1"/>
  <c r="M109" i="1" s="1"/>
  <c r="L115" i="1"/>
  <c r="M115" i="1" s="1"/>
  <c r="L120" i="1"/>
  <c r="M120" i="1" s="1"/>
  <c r="L124" i="1"/>
  <c r="M124" i="1" s="1"/>
  <c r="L128" i="1"/>
  <c r="M128" i="1" s="1"/>
  <c r="L132" i="1"/>
  <c r="M132" i="1" s="1"/>
  <c r="L136" i="1"/>
  <c r="M136" i="1" s="1"/>
  <c r="L140" i="1"/>
  <c r="M140" i="1" s="1"/>
  <c r="L144" i="1"/>
  <c r="M144" i="1" s="1"/>
  <c r="L148" i="1"/>
  <c r="M148" i="1" s="1"/>
  <c r="L152" i="1"/>
  <c r="M152" i="1" s="1"/>
  <c r="L156" i="1"/>
  <c r="M156" i="1" s="1"/>
  <c r="L160" i="1"/>
  <c r="M160" i="1" s="1"/>
  <c r="L164" i="1"/>
  <c r="M164" i="1" s="1"/>
  <c r="L168" i="1"/>
  <c r="M168" i="1" s="1"/>
  <c r="L172" i="1"/>
  <c r="M172" i="1" s="1"/>
  <c r="L176" i="1"/>
  <c r="M176" i="1" s="1"/>
  <c r="L180" i="1"/>
  <c r="M180" i="1" s="1"/>
  <c r="L184" i="1"/>
  <c r="M184" i="1" s="1"/>
  <c r="L188" i="1"/>
  <c r="M188" i="1" s="1"/>
  <c r="L192" i="1"/>
  <c r="M192" i="1" s="1"/>
  <c r="L196" i="1"/>
  <c r="M196" i="1" s="1"/>
  <c r="L200" i="1"/>
  <c r="M200" i="1" s="1"/>
  <c r="L204" i="1"/>
  <c r="M204" i="1" s="1"/>
  <c r="L208" i="1"/>
  <c r="M208" i="1" s="1"/>
  <c r="L212" i="1"/>
  <c r="M212" i="1" s="1"/>
  <c r="L216" i="1"/>
  <c r="M216" i="1" s="1"/>
  <c r="L220" i="1"/>
  <c r="M220" i="1" s="1"/>
  <c r="L224" i="1"/>
  <c r="M224" i="1" s="1"/>
  <c r="L228" i="1"/>
  <c r="M228" i="1" s="1"/>
  <c r="L232" i="1"/>
  <c r="M232" i="1" s="1"/>
  <c r="L236" i="1"/>
  <c r="M236" i="1" s="1"/>
  <c r="L240" i="1"/>
  <c r="M240" i="1" s="1"/>
  <c r="L244" i="1"/>
  <c r="M244" i="1" s="1"/>
  <c r="L248" i="1"/>
  <c r="M248" i="1" s="1"/>
  <c r="L252" i="1"/>
  <c r="M252" i="1" s="1"/>
  <c r="L256" i="1"/>
  <c r="M256" i="1" s="1"/>
  <c r="L260" i="1"/>
  <c r="M260" i="1" s="1"/>
  <c r="L264" i="1"/>
  <c r="M264" i="1" s="1"/>
  <c r="L268" i="1"/>
  <c r="M268" i="1" s="1"/>
  <c r="L272" i="1"/>
  <c r="M272" i="1" s="1"/>
  <c r="L276" i="1"/>
  <c r="M276" i="1" s="1"/>
  <c r="L280" i="1"/>
  <c r="M280" i="1" s="1"/>
  <c r="L284" i="1"/>
  <c r="M284" i="1" s="1"/>
  <c r="L288" i="1"/>
  <c r="M288" i="1" s="1"/>
  <c r="L292" i="1"/>
  <c r="M292" i="1" s="1"/>
  <c r="L296" i="1"/>
  <c r="M296" i="1" s="1"/>
  <c r="L300" i="1"/>
  <c r="M300" i="1" s="1"/>
  <c r="L304" i="1"/>
  <c r="M304" i="1" s="1"/>
  <c r="L308" i="1"/>
  <c r="M308" i="1" s="1"/>
  <c r="L312" i="1"/>
  <c r="M312" i="1" s="1"/>
  <c r="L316" i="1"/>
  <c r="M316" i="1" s="1"/>
  <c r="L320" i="1"/>
  <c r="M320" i="1" s="1"/>
  <c r="L324" i="1"/>
  <c r="M324" i="1" s="1"/>
  <c r="L328" i="1"/>
  <c r="M328" i="1" s="1"/>
  <c r="L332" i="1"/>
  <c r="M332" i="1" s="1"/>
  <c r="L336" i="1"/>
  <c r="M336" i="1" s="1"/>
  <c r="L340" i="1"/>
  <c r="M340" i="1" s="1"/>
  <c r="L344" i="1"/>
  <c r="M344" i="1" s="1"/>
  <c r="L348" i="1"/>
  <c r="M348" i="1" s="1"/>
  <c r="L352" i="1"/>
  <c r="M352" i="1" s="1"/>
  <c r="L356" i="1"/>
  <c r="M356" i="1" s="1"/>
  <c r="L360" i="1"/>
  <c r="M360" i="1" s="1"/>
  <c r="L364" i="1"/>
  <c r="M364" i="1" s="1"/>
  <c r="L368" i="1"/>
  <c r="M368" i="1" s="1"/>
  <c r="L7" i="1"/>
  <c r="M7" i="1" s="1"/>
  <c r="L11" i="1"/>
  <c r="M11" i="1" s="1"/>
  <c r="L4" i="1"/>
  <c r="M4" i="1" s="1"/>
  <c r="L25" i="1"/>
  <c r="M25" i="1" s="1"/>
  <c r="L36" i="1"/>
  <c r="M36" i="1" s="1"/>
  <c r="L47" i="1"/>
  <c r="M47" i="1" s="1"/>
  <c r="L57" i="1"/>
  <c r="M57" i="1" s="1"/>
  <c r="L63" i="1"/>
  <c r="M63" i="1" s="1"/>
  <c r="L73" i="1"/>
  <c r="M73" i="1" s="1"/>
  <c r="L79" i="1"/>
  <c r="M79" i="1" s="1"/>
  <c r="L89" i="1"/>
  <c r="M89" i="1" s="1"/>
  <c r="L95" i="1"/>
  <c r="M95" i="1" s="1"/>
  <c r="L100" i="1"/>
  <c r="M100" i="1" s="1"/>
  <c r="L111" i="1"/>
  <c r="M111" i="1" s="1"/>
  <c r="L116" i="1"/>
  <c r="M116" i="1" s="1"/>
  <c r="L125" i="1"/>
  <c r="M125" i="1" s="1"/>
  <c r="L133" i="1"/>
  <c r="M133" i="1" s="1"/>
  <c r="L137" i="1"/>
  <c r="M137" i="1" s="1"/>
  <c r="L145" i="1"/>
  <c r="M145" i="1" s="1"/>
  <c r="L149" i="1"/>
  <c r="M149" i="1" s="1"/>
  <c r="L157" i="1"/>
  <c r="M157" i="1" s="1"/>
  <c r="L165" i="1"/>
  <c r="M165" i="1" s="1"/>
  <c r="L173" i="1"/>
  <c r="M173" i="1" s="1"/>
  <c r="L177" i="1"/>
  <c r="M177" i="1" s="1"/>
  <c r="L181" i="1"/>
  <c r="M181" i="1" s="1"/>
  <c r="L189" i="1"/>
  <c r="M189" i="1" s="1"/>
  <c r="L193" i="1"/>
  <c r="M193" i="1" s="1"/>
  <c r="L201" i="1"/>
  <c r="M201" i="1" s="1"/>
  <c r="L205" i="1"/>
  <c r="M205" i="1" s="1"/>
  <c r="L213" i="1"/>
  <c r="M213" i="1" s="1"/>
  <c r="L217" i="1"/>
  <c r="M217" i="1" s="1"/>
  <c r="L221" i="1"/>
  <c r="M221" i="1" s="1"/>
  <c r="L229" i="1"/>
  <c r="M229" i="1" s="1"/>
  <c r="L233" i="1"/>
  <c r="M233" i="1" s="1"/>
  <c r="L241" i="1"/>
  <c r="M241" i="1" s="1"/>
  <c r="L245" i="1"/>
  <c r="M245" i="1" s="1"/>
  <c r="L253" i="1"/>
  <c r="M253" i="1" s="1"/>
  <c r="L257" i="1"/>
  <c r="M257" i="1" s="1"/>
  <c r="L265" i="1"/>
  <c r="M265" i="1" s="1"/>
  <c r="L269" i="1"/>
  <c r="M269" i="1" s="1"/>
  <c r="L277" i="1"/>
  <c r="M277" i="1" s="1"/>
  <c r="L281" i="1"/>
  <c r="M281" i="1" s="1"/>
  <c r="L285" i="1"/>
  <c r="M285" i="1" s="1"/>
  <c r="L293" i="1"/>
  <c r="M293" i="1" s="1"/>
  <c r="L17" i="1"/>
  <c r="M17" i="1" s="1"/>
  <c r="L39" i="1"/>
  <c r="M39" i="1" s="1"/>
  <c r="L60" i="1"/>
  <c r="M60" i="1" s="1"/>
  <c r="L81" i="1"/>
  <c r="M81" i="1" s="1"/>
  <c r="L103" i="1"/>
  <c r="M103" i="1" s="1"/>
  <c r="L123" i="1"/>
  <c r="M123" i="1" s="1"/>
  <c r="L139" i="1"/>
  <c r="M139" i="1" s="1"/>
  <c r="L155" i="1"/>
  <c r="M155" i="1" s="1"/>
  <c r="L171" i="1"/>
  <c r="M171" i="1" s="1"/>
  <c r="L187" i="1"/>
  <c r="M187" i="1" s="1"/>
  <c r="L202" i="1"/>
  <c r="M202" i="1" s="1"/>
  <c r="L210" i="1"/>
  <c r="M210" i="1" s="1"/>
  <c r="L218" i="1"/>
  <c r="M218" i="1" s="1"/>
  <c r="L226" i="1"/>
  <c r="M226" i="1" s="1"/>
  <c r="L234" i="1"/>
  <c r="M234" i="1" s="1"/>
  <c r="L242" i="1"/>
  <c r="M242" i="1" s="1"/>
  <c r="L250" i="1"/>
  <c r="M250" i="1" s="1"/>
  <c r="L258" i="1"/>
  <c r="M258" i="1" s="1"/>
  <c r="L266" i="1"/>
  <c r="M266" i="1" s="1"/>
  <c r="L274" i="1"/>
  <c r="M274" i="1" s="1"/>
  <c r="L282" i="1"/>
  <c r="M282" i="1" s="1"/>
  <c r="L290" i="1"/>
  <c r="M290" i="1" s="1"/>
  <c r="L297" i="1"/>
  <c r="M297" i="1" s="1"/>
  <c r="L302" i="1"/>
  <c r="M302" i="1" s="1"/>
  <c r="L307" i="1"/>
  <c r="M307" i="1" s="1"/>
  <c r="L313" i="1"/>
  <c r="M313" i="1" s="1"/>
  <c r="L323" i="1"/>
  <c r="M323" i="1" s="1"/>
  <c r="L329" i="1"/>
  <c r="M329" i="1" s="1"/>
  <c r="L334" i="1"/>
  <c r="M334" i="1" s="1"/>
  <c r="L339" i="1"/>
  <c r="M339" i="1" s="1"/>
  <c r="L345" i="1"/>
  <c r="M345" i="1" s="1"/>
  <c r="L350" i="1"/>
  <c r="M350" i="1" s="1"/>
  <c r="L355" i="1"/>
  <c r="M355" i="1" s="1"/>
  <c r="L361" i="1"/>
  <c r="M361" i="1" s="1"/>
  <c r="L366" i="1"/>
  <c r="M366" i="1" s="1"/>
  <c r="L12" i="1"/>
  <c r="M12" i="1" s="1"/>
  <c r="L235" i="1"/>
  <c r="M235" i="1" s="1"/>
  <c r="L362" i="1"/>
  <c r="M362" i="1" s="1"/>
  <c r="L49" i="1"/>
  <c r="M49" i="1" s="1"/>
  <c r="L92" i="1"/>
  <c r="M92" i="1" s="1"/>
  <c r="L163" i="1"/>
  <c r="M163" i="1" s="1"/>
  <c r="L214" i="1"/>
  <c r="M214" i="1" s="1"/>
  <c r="L238" i="1"/>
  <c r="M238" i="1" s="1"/>
  <c r="L262" i="1"/>
  <c r="M262" i="1" s="1"/>
  <c r="L294" i="1"/>
  <c r="M294" i="1" s="1"/>
  <c r="L310" i="1"/>
  <c r="M310" i="1" s="1"/>
  <c r="L326" i="1"/>
  <c r="M326" i="1" s="1"/>
  <c r="L342" i="1"/>
  <c r="M342" i="1" s="1"/>
  <c r="L358" i="1"/>
  <c r="M358" i="1" s="1"/>
  <c r="L9" i="1"/>
  <c r="M9" i="1" s="1"/>
  <c r="L23" i="1"/>
  <c r="M23" i="1" s="1"/>
  <c r="L44" i="1"/>
  <c r="M44" i="1" s="1"/>
  <c r="L65" i="1"/>
  <c r="M65" i="1" s="1"/>
  <c r="L87" i="1"/>
  <c r="M87" i="1" s="1"/>
  <c r="L108" i="1"/>
  <c r="M108" i="1" s="1"/>
  <c r="L127" i="1"/>
  <c r="M127" i="1" s="1"/>
  <c r="L143" i="1"/>
  <c r="M143" i="1" s="1"/>
  <c r="L159" i="1"/>
  <c r="M159" i="1" s="1"/>
  <c r="L191" i="1"/>
  <c r="M191" i="1" s="1"/>
  <c r="L203" i="1"/>
  <c r="M203" i="1" s="1"/>
  <c r="L211" i="1"/>
  <c r="M211" i="1" s="1"/>
  <c r="L219" i="1"/>
  <c r="M219" i="1" s="1"/>
  <c r="L227" i="1"/>
  <c r="M227" i="1" s="1"/>
  <c r="L243" i="1"/>
  <c r="M243" i="1" s="1"/>
  <c r="L251" i="1"/>
  <c r="M251" i="1" s="1"/>
  <c r="L259" i="1"/>
  <c r="M259" i="1" s="1"/>
  <c r="L267" i="1"/>
  <c r="M267" i="1" s="1"/>
  <c r="L275" i="1"/>
  <c r="M275" i="1" s="1"/>
  <c r="L283" i="1"/>
  <c r="M283" i="1" s="1"/>
  <c r="L291" i="1"/>
  <c r="M291" i="1" s="1"/>
  <c r="L298" i="1"/>
  <c r="M298" i="1" s="1"/>
  <c r="L303" i="1"/>
  <c r="M303" i="1" s="1"/>
  <c r="L309" i="1"/>
  <c r="M309" i="1" s="1"/>
  <c r="L314" i="1"/>
  <c r="M314" i="1" s="1"/>
  <c r="L319" i="1"/>
  <c r="M319" i="1" s="1"/>
  <c r="L330" i="1"/>
  <c r="M330" i="1" s="1"/>
  <c r="L335" i="1"/>
  <c r="M335" i="1" s="1"/>
  <c r="L346" i="1"/>
  <c r="M346" i="1" s="1"/>
  <c r="L367" i="1"/>
  <c r="M367" i="1" s="1"/>
  <c r="L28" i="1"/>
  <c r="M28" i="1" s="1"/>
  <c r="L131" i="1"/>
  <c r="M131" i="1" s="1"/>
  <c r="L195" i="1"/>
  <c r="M195" i="1" s="1"/>
  <c r="L230" i="1"/>
  <c r="M230" i="1" s="1"/>
  <c r="L254" i="1"/>
  <c r="M254" i="1" s="1"/>
  <c r="L278" i="1"/>
  <c r="M278" i="1" s="1"/>
  <c r="L299" i="1"/>
  <c r="M299" i="1" s="1"/>
  <c r="L321" i="1"/>
  <c r="M321" i="1" s="1"/>
  <c r="L347" i="1"/>
  <c r="M347" i="1" s="1"/>
  <c r="L363" i="1"/>
  <c r="M363" i="1" s="1"/>
  <c r="L14" i="1"/>
  <c r="M14" i="1" s="1"/>
  <c r="L33" i="1"/>
  <c r="M33" i="1" s="1"/>
  <c r="L55" i="1"/>
  <c r="M55" i="1" s="1"/>
  <c r="L76" i="1"/>
  <c r="M76" i="1" s="1"/>
  <c r="L97" i="1"/>
  <c r="M97" i="1" s="1"/>
  <c r="L119" i="1"/>
  <c r="M119" i="1" s="1"/>
  <c r="L135" i="1"/>
  <c r="M135" i="1" s="1"/>
  <c r="L151" i="1"/>
  <c r="M151" i="1" s="1"/>
  <c r="L167" i="1"/>
  <c r="M167" i="1" s="1"/>
  <c r="L183" i="1"/>
  <c r="M183" i="1" s="1"/>
  <c r="L199" i="1"/>
  <c r="M199" i="1" s="1"/>
  <c r="L207" i="1"/>
  <c r="M207" i="1" s="1"/>
  <c r="L215" i="1"/>
  <c r="M215" i="1" s="1"/>
  <c r="L223" i="1"/>
  <c r="M223" i="1" s="1"/>
  <c r="L231" i="1"/>
  <c r="M231" i="1" s="1"/>
  <c r="L239" i="1"/>
  <c r="M239" i="1" s="1"/>
  <c r="L247" i="1"/>
  <c r="M247" i="1" s="1"/>
  <c r="L255" i="1"/>
  <c r="M255" i="1" s="1"/>
  <c r="L263" i="1"/>
  <c r="M263" i="1" s="1"/>
  <c r="L271" i="1"/>
  <c r="M271" i="1" s="1"/>
  <c r="L279" i="1"/>
  <c r="M279" i="1" s="1"/>
  <c r="L287" i="1"/>
  <c r="M287" i="1" s="1"/>
  <c r="L295" i="1"/>
  <c r="M295" i="1" s="1"/>
  <c r="L301" i="1"/>
  <c r="M301" i="1" s="1"/>
  <c r="L306" i="1"/>
  <c r="M306" i="1" s="1"/>
  <c r="L311" i="1"/>
  <c r="M311" i="1" s="1"/>
  <c r="L317" i="1"/>
  <c r="M317" i="1" s="1"/>
  <c r="L322" i="1"/>
  <c r="M322" i="1" s="1"/>
  <c r="L327" i="1"/>
  <c r="M327" i="1" s="1"/>
  <c r="L333" i="1"/>
  <c r="M333" i="1" s="1"/>
  <c r="L338" i="1"/>
  <c r="M338" i="1" s="1"/>
  <c r="L343" i="1"/>
  <c r="M343" i="1" s="1"/>
  <c r="L349" i="1"/>
  <c r="M349" i="1" s="1"/>
  <c r="L354" i="1"/>
  <c r="M354" i="1" s="1"/>
  <c r="L359" i="1"/>
  <c r="M359" i="1" s="1"/>
  <c r="L365" i="1"/>
  <c r="M365" i="1" s="1"/>
  <c r="L5" i="1"/>
  <c r="M5" i="1" s="1"/>
  <c r="L10" i="1"/>
  <c r="M10" i="1" s="1"/>
  <c r="L318" i="1"/>
  <c r="M318" i="1" s="1"/>
  <c r="L6" i="1"/>
  <c r="M6" i="1" s="1"/>
  <c r="L175" i="1"/>
  <c r="M175" i="1" s="1"/>
  <c r="L325" i="1"/>
  <c r="M325" i="1" s="1"/>
  <c r="L341" i="1"/>
  <c r="M341" i="1" s="1"/>
  <c r="L351" i="1"/>
  <c r="M351" i="1" s="1"/>
  <c r="L357" i="1"/>
  <c r="M357" i="1" s="1"/>
  <c r="L8" i="1"/>
  <c r="M8" i="1" s="1"/>
  <c r="L13" i="1"/>
  <c r="M13" i="1" s="1"/>
  <c r="L71" i="1"/>
  <c r="M71" i="1" s="1"/>
  <c r="L113" i="1"/>
  <c r="M113" i="1" s="1"/>
  <c r="L147" i="1"/>
  <c r="M147" i="1" s="1"/>
  <c r="L179" i="1"/>
  <c r="M179" i="1" s="1"/>
  <c r="L206" i="1"/>
  <c r="M206" i="1" s="1"/>
  <c r="L222" i="1"/>
  <c r="M222" i="1" s="1"/>
  <c r="L246" i="1"/>
  <c r="M246" i="1" s="1"/>
  <c r="L270" i="1"/>
  <c r="M270" i="1" s="1"/>
  <c r="L286" i="1"/>
  <c r="M286" i="1" s="1"/>
  <c r="L305" i="1"/>
  <c r="M305" i="1" s="1"/>
  <c r="L315" i="1"/>
  <c r="M315" i="1" s="1"/>
  <c r="L331" i="1"/>
  <c r="M331" i="1" s="1"/>
  <c r="L337" i="1"/>
  <c r="M337" i="1" s="1"/>
  <c r="L353" i="1"/>
  <c r="M353" i="1" s="1"/>
  <c r="L369" i="1"/>
  <c r="M369" i="1" s="1"/>
  <c r="O4" i="1" l="1"/>
  <c r="O5" i="1" s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O102" i="1" s="1"/>
  <c r="O103" i="1" s="1"/>
  <c r="O104" i="1" s="1"/>
  <c r="O105" i="1" s="1"/>
  <c r="O106" i="1" s="1"/>
  <c r="O107" i="1" s="1"/>
  <c r="O108" i="1" s="1"/>
  <c r="O109" i="1" s="1"/>
  <c r="O110" i="1" s="1"/>
  <c r="O111" i="1" s="1"/>
  <c r="O112" i="1" s="1"/>
  <c r="O113" i="1" s="1"/>
  <c r="O114" i="1" s="1"/>
  <c r="O115" i="1" s="1"/>
  <c r="O116" i="1" s="1"/>
  <c r="O117" i="1" s="1"/>
  <c r="O118" i="1" s="1"/>
  <c r="O119" i="1" s="1"/>
  <c r="O120" i="1" s="1"/>
  <c r="O121" i="1" s="1"/>
  <c r="O122" i="1" s="1"/>
  <c r="O123" i="1" s="1"/>
  <c r="O124" i="1" s="1"/>
  <c r="O125" i="1" s="1"/>
  <c r="O126" i="1" s="1"/>
  <c r="O127" i="1" s="1"/>
  <c r="O128" i="1" s="1"/>
  <c r="O129" i="1" s="1"/>
  <c r="O130" i="1" s="1"/>
  <c r="O131" i="1" s="1"/>
  <c r="O132" i="1" s="1"/>
  <c r="O133" i="1" s="1"/>
  <c r="O134" i="1" s="1"/>
  <c r="O135" i="1" s="1"/>
  <c r="O136" i="1" s="1"/>
  <c r="O137" i="1" s="1"/>
  <c r="O138" i="1" s="1"/>
  <c r="O139" i="1" s="1"/>
  <c r="O140" i="1" s="1"/>
  <c r="O141" i="1" s="1"/>
  <c r="O142" i="1" s="1"/>
  <c r="O143" i="1" s="1"/>
  <c r="O144" i="1" s="1"/>
  <c r="O145" i="1" s="1"/>
  <c r="O146" i="1" s="1"/>
  <c r="O147" i="1" s="1"/>
  <c r="O148" i="1" s="1"/>
  <c r="O149" i="1" s="1"/>
  <c r="O150" i="1" s="1"/>
  <c r="O151" i="1" s="1"/>
  <c r="O152" i="1" s="1"/>
  <c r="O153" i="1" s="1"/>
  <c r="O154" i="1" s="1"/>
  <c r="O155" i="1" s="1"/>
  <c r="O156" i="1" s="1"/>
  <c r="O157" i="1" s="1"/>
  <c r="O158" i="1" s="1"/>
  <c r="O159" i="1" s="1"/>
  <c r="O160" i="1" s="1"/>
  <c r="O161" i="1" s="1"/>
  <c r="O162" i="1" s="1"/>
  <c r="O163" i="1" s="1"/>
  <c r="O164" i="1" s="1"/>
  <c r="O165" i="1" s="1"/>
  <c r="O166" i="1" s="1"/>
  <c r="O167" i="1" s="1"/>
  <c r="O168" i="1" s="1"/>
  <c r="O169" i="1" s="1"/>
  <c r="O170" i="1" s="1"/>
  <c r="O171" i="1" s="1"/>
  <c r="O172" i="1" s="1"/>
  <c r="O173" i="1" s="1"/>
  <c r="O174" i="1" s="1"/>
  <c r="O175" i="1" s="1"/>
  <c r="O176" i="1" s="1"/>
  <c r="O177" i="1" s="1"/>
  <c r="O178" i="1" s="1"/>
  <c r="O179" i="1" s="1"/>
  <c r="O180" i="1" s="1"/>
  <c r="O181" i="1" s="1"/>
  <c r="O182" i="1" s="1"/>
  <c r="O183" i="1" s="1"/>
  <c r="O184" i="1" s="1"/>
  <c r="O185" i="1" s="1"/>
  <c r="O186" i="1" s="1"/>
  <c r="O187" i="1" s="1"/>
  <c r="O188" i="1" s="1"/>
  <c r="O189" i="1" s="1"/>
  <c r="O190" i="1" s="1"/>
  <c r="O191" i="1" s="1"/>
  <c r="O192" i="1" s="1"/>
  <c r="O193" i="1" s="1"/>
  <c r="O194" i="1" s="1"/>
  <c r="O195" i="1" s="1"/>
  <c r="O196" i="1" s="1"/>
  <c r="O197" i="1" s="1"/>
  <c r="O198" i="1" s="1"/>
  <c r="O199" i="1" s="1"/>
  <c r="O200" i="1" s="1"/>
  <c r="O201" i="1" s="1"/>
  <c r="O202" i="1" s="1"/>
  <c r="O203" i="1" s="1"/>
  <c r="O204" i="1" s="1"/>
  <c r="O205" i="1" s="1"/>
  <c r="O206" i="1" s="1"/>
  <c r="O207" i="1" s="1"/>
  <c r="O208" i="1" s="1"/>
  <c r="O209" i="1" s="1"/>
  <c r="O210" i="1" s="1"/>
  <c r="O211" i="1" s="1"/>
  <c r="O212" i="1" s="1"/>
  <c r="O213" i="1" s="1"/>
  <c r="O214" i="1" s="1"/>
  <c r="O215" i="1" s="1"/>
  <c r="O216" i="1" s="1"/>
  <c r="O217" i="1" s="1"/>
  <c r="O218" i="1" s="1"/>
  <c r="O219" i="1" s="1"/>
  <c r="O220" i="1" s="1"/>
  <c r="O221" i="1" s="1"/>
  <c r="O222" i="1" s="1"/>
  <c r="O223" i="1" s="1"/>
  <c r="O224" i="1" s="1"/>
  <c r="O225" i="1" s="1"/>
  <c r="O226" i="1" s="1"/>
  <c r="O227" i="1" s="1"/>
  <c r="O228" i="1" s="1"/>
  <c r="O229" i="1" s="1"/>
  <c r="O230" i="1" s="1"/>
  <c r="O231" i="1" s="1"/>
  <c r="O232" i="1" s="1"/>
  <c r="O233" i="1" s="1"/>
  <c r="O234" i="1" s="1"/>
  <c r="O235" i="1" s="1"/>
  <c r="O236" i="1" s="1"/>
  <c r="O237" i="1" s="1"/>
  <c r="O238" i="1" s="1"/>
  <c r="O239" i="1" s="1"/>
  <c r="O240" i="1" s="1"/>
  <c r="O241" i="1" s="1"/>
  <c r="O242" i="1" s="1"/>
  <c r="O243" i="1" s="1"/>
  <c r="O244" i="1" s="1"/>
  <c r="O245" i="1" s="1"/>
  <c r="O246" i="1" s="1"/>
  <c r="O247" i="1" s="1"/>
  <c r="O248" i="1" s="1"/>
  <c r="O249" i="1" s="1"/>
  <c r="O250" i="1" s="1"/>
  <c r="O251" i="1" s="1"/>
  <c r="O252" i="1" s="1"/>
  <c r="O253" i="1" s="1"/>
  <c r="O254" i="1" s="1"/>
  <c r="O255" i="1" s="1"/>
  <c r="O256" i="1" s="1"/>
  <c r="O257" i="1" s="1"/>
  <c r="O258" i="1" s="1"/>
  <c r="O259" i="1" s="1"/>
  <c r="O260" i="1" s="1"/>
  <c r="O261" i="1" s="1"/>
  <c r="O262" i="1" s="1"/>
  <c r="O263" i="1" s="1"/>
  <c r="O264" i="1" s="1"/>
  <c r="O265" i="1" s="1"/>
  <c r="O266" i="1" s="1"/>
  <c r="O267" i="1" s="1"/>
  <c r="O268" i="1" s="1"/>
  <c r="O269" i="1" s="1"/>
  <c r="O270" i="1" s="1"/>
  <c r="O271" i="1" s="1"/>
  <c r="O272" i="1" s="1"/>
  <c r="O273" i="1" s="1"/>
  <c r="O274" i="1" s="1"/>
  <c r="O275" i="1" s="1"/>
  <c r="O276" i="1" s="1"/>
  <c r="O277" i="1" s="1"/>
  <c r="O278" i="1" s="1"/>
  <c r="O279" i="1" s="1"/>
  <c r="O280" i="1" s="1"/>
  <c r="O281" i="1" s="1"/>
  <c r="O282" i="1" s="1"/>
  <c r="O283" i="1" s="1"/>
  <c r="O284" i="1" s="1"/>
  <c r="O285" i="1" s="1"/>
  <c r="O286" i="1" s="1"/>
  <c r="O287" i="1" s="1"/>
  <c r="O288" i="1" s="1"/>
  <c r="O289" i="1" s="1"/>
  <c r="O290" i="1" s="1"/>
  <c r="O291" i="1" s="1"/>
  <c r="O292" i="1" s="1"/>
  <c r="O293" i="1" s="1"/>
  <c r="O294" i="1" s="1"/>
  <c r="O295" i="1" s="1"/>
  <c r="O296" i="1" s="1"/>
  <c r="O297" i="1" s="1"/>
  <c r="O298" i="1" s="1"/>
  <c r="O299" i="1" s="1"/>
  <c r="O300" i="1" s="1"/>
  <c r="O301" i="1" s="1"/>
  <c r="O302" i="1" s="1"/>
  <c r="O303" i="1" s="1"/>
  <c r="O304" i="1" s="1"/>
  <c r="O305" i="1" s="1"/>
  <c r="O306" i="1" s="1"/>
  <c r="O307" i="1" s="1"/>
  <c r="O308" i="1" s="1"/>
  <c r="O309" i="1" s="1"/>
  <c r="O310" i="1" s="1"/>
  <c r="O311" i="1" s="1"/>
  <c r="O312" i="1" s="1"/>
  <c r="O313" i="1" s="1"/>
  <c r="O314" i="1" s="1"/>
  <c r="O315" i="1" s="1"/>
  <c r="O316" i="1" s="1"/>
  <c r="O317" i="1" s="1"/>
  <c r="O318" i="1" s="1"/>
  <c r="O319" i="1" s="1"/>
  <c r="O320" i="1" s="1"/>
  <c r="O321" i="1" s="1"/>
  <c r="O322" i="1" s="1"/>
  <c r="O323" i="1" s="1"/>
  <c r="O324" i="1" s="1"/>
  <c r="O325" i="1" s="1"/>
  <c r="O326" i="1" s="1"/>
  <c r="O327" i="1" s="1"/>
  <c r="O328" i="1" s="1"/>
  <c r="O329" i="1" s="1"/>
  <c r="O330" i="1" s="1"/>
  <c r="O331" i="1" s="1"/>
  <c r="O332" i="1" s="1"/>
  <c r="O333" i="1" s="1"/>
  <c r="O334" i="1" s="1"/>
  <c r="O335" i="1" s="1"/>
  <c r="O336" i="1" s="1"/>
  <c r="O337" i="1" s="1"/>
  <c r="O338" i="1" s="1"/>
  <c r="O339" i="1" s="1"/>
  <c r="O340" i="1" s="1"/>
  <c r="O341" i="1" s="1"/>
  <c r="O342" i="1" s="1"/>
  <c r="O343" i="1" s="1"/>
  <c r="O344" i="1" s="1"/>
  <c r="O345" i="1" s="1"/>
  <c r="O346" i="1" s="1"/>
  <c r="O347" i="1" s="1"/>
  <c r="O348" i="1" s="1"/>
  <c r="O349" i="1" s="1"/>
  <c r="O350" i="1" s="1"/>
  <c r="O351" i="1" s="1"/>
  <c r="O352" i="1" s="1"/>
  <c r="O353" i="1" s="1"/>
  <c r="O354" i="1" s="1"/>
  <c r="O355" i="1" s="1"/>
  <c r="O356" i="1" s="1"/>
  <c r="O357" i="1" s="1"/>
  <c r="O358" i="1" s="1"/>
  <c r="O359" i="1" s="1"/>
  <c r="O360" i="1" s="1"/>
  <c r="O361" i="1" s="1"/>
  <c r="O362" i="1" s="1"/>
  <c r="O363" i="1" s="1"/>
  <c r="O364" i="1" s="1"/>
  <c r="O365" i="1" s="1"/>
  <c r="O366" i="1" s="1"/>
  <c r="O367" i="1" s="1"/>
  <c r="O368" i="1" s="1"/>
  <c r="O369" i="1" s="1"/>
  <c r="M2" i="1"/>
</calcChain>
</file>

<file path=xl/sharedStrings.xml><?xml version="1.0" encoding="utf-8"?>
<sst xmlns="http://schemas.openxmlformats.org/spreadsheetml/2006/main" count="38" uniqueCount="38">
  <si>
    <t>Basic EOQ</t>
  </si>
  <si>
    <t>D =</t>
  </si>
  <si>
    <t>holding cost</t>
  </si>
  <si>
    <t>ordering cost</t>
  </si>
  <si>
    <r>
      <t>c</t>
    </r>
    <r>
      <rPr>
        <i/>
        <vertAlign val="subscript"/>
        <sz val="11"/>
        <color theme="1"/>
        <rFont val="Calibri"/>
        <family val="2"/>
        <scheme val="minor"/>
      </rPr>
      <t>h</t>
    </r>
    <r>
      <rPr>
        <i/>
        <sz val="11"/>
        <color theme="1"/>
        <rFont val="Calibri"/>
        <family val="2"/>
        <scheme val="minor"/>
      </rPr>
      <t xml:space="preserve"> =</t>
    </r>
  </si>
  <si>
    <r>
      <t>c</t>
    </r>
    <r>
      <rPr>
        <i/>
        <vertAlign val="subscript"/>
        <sz val="11"/>
        <color theme="1"/>
        <rFont val="Calibri"/>
        <family val="2"/>
        <scheme val="minor"/>
      </rPr>
      <t>o</t>
    </r>
    <r>
      <rPr>
        <i/>
        <sz val="11"/>
        <color theme="1"/>
        <rFont val="Calibri"/>
        <family val="2"/>
        <scheme val="minor"/>
      </rPr>
      <t xml:space="preserve"> =</t>
    </r>
  </si>
  <si>
    <t>symbol</t>
  </si>
  <si>
    <t>value</t>
  </si>
  <si>
    <t>description</t>
  </si>
  <si>
    <t>Q =</t>
  </si>
  <si>
    <t>economic order quantity</t>
  </si>
  <si>
    <t>f =</t>
  </si>
  <si>
    <r>
      <t>C</t>
    </r>
    <r>
      <rPr>
        <i/>
        <vertAlign val="subscript"/>
        <sz val="11"/>
        <color theme="1"/>
        <rFont val="Calibri"/>
        <family val="2"/>
        <scheme val="minor"/>
      </rPr>
      <t>h</t>
    </r>
    <r>
      <rPr>
        <i/>
        <sz val="11"/>
        <color theme="1"/>
        <rFont val="Calibri"/>
        <family val="2"/>
        <scheme val="minor"/>
      </rPr>
      <t xml:space="preserve"> =</t>
    </r>
  </si>
  <si>
    <r>
      <t>C</t>
    </r>
    <r>
      <rPr>
        <i/>
        <vertAlign val="subscript"/>
        <sz val="11"/>
        <color theme="1"/>
        <rFont val="Calibri"/>
        <family val="2"/>
        <scheme val="minor"/>
      </rPr>
      <t>o</t>
    </r>
    <r>
      <rPr>
        <i/>
        <sz val="11"/>
        <color theme="1"/>
        <rFont val="Calibri"/>
        <family val="2"/>
        <scheme val="minor"/>
      </rPr>
      <t xml:space="preserve"> =</t>
    </r>
  </si>
  <si>
    <t>TC =</t>
  </si>
  <si>
    <t>t =</t>
  </si>
  <si>
    <t>working days per year</t>
  </si>
  <si>
    <t>total cost</t>
  </si>
  <si>
    <t>d =</t>
  </si>
  <si>
    <t>holding cost per unit per year</t>
  </si>
  <si>
    <t>ordering cost (per order)</t>
  </si>
  <si>
    <t>total holding cost (per year)</t>
  </si>
  <si>
    <t>total ordering cost (per year)</t>
  </si>
  <si>
    <t>frequency = number of orders per year</t>
  </si>
  <si>
    <t>total cost per year</t>
  </si>
  <si>
    <t>cycle time (time between orders)</t>
  </si>
  <si>
    <t>demand per year</t>
  </si>
  <si>
    <t>date</t>
  </si>
  <si>
    <t>nb</t>
  </si>
  <si>
    <t>day</t>
  </si>
  <si>
    <t>wd</t>
  </si>
  <si>
    <t>id</t>
  </si>
  <si>
    <t>awd</t>
  </si>
  <si>
    <t>mod</t>
  </si>
  <si>
    <t>order</t>
  </si>
  <si>
    <t>inventory</t>
  </si>
  <si>
    <t>daily demand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</si>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</sst>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ddd"/>
    <numFmt numFmtId="166" formatCode="_-* #,##0.000_-;\-* #,##0.000_-;_-* &quot;-&quot;??_-;_-@_-"/>
    <numFmt numFmtId="167" formatCode="_-[$£-809]* #,##0.00_-;\-[$£-809]* #,##0.00_-;_-[$£-809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0" fillId="0" borderId="1" xfId="0" applyBorder="1"/>
    <xf numFmtId="0" fontId="2" fillId="2" borderId="2" xfId="3" applyFont="1" applyBorder="1"/>
    <xf numFmtId="0" fontId="2" fillId="2" borderId="3" xfId="3" applyFont="1" applyBorder="1"/>
    <xf numFmtId="0" fontId="2" fillId="2" borderId="4" xfId="3" applyFont="1" applyBorder="1"/>
    <xf numFmtId="0" fontId="1" fillId="3" borderId="5" xfId="4" applyBorder="1" applyAlignment="1">
      <alignment horizontal="right"/>
    </xf>
    <xf numFmtId="0" fontId="1" fillId="3" borderId="6" xfId="4" applyBorder="1"/>
    <xf numFmtId="0" fontId="5" fillId="0" borderId="5" xfId="0" applyFont="1" applyBorder="1" applyAlignment="1">
      <alignment horizontal="right"/>
    </xf>
    <xf numFmtId="0" fontId="0" fillId="0" borderId="6" xfId="0" applyBorder="1"/>
    <xf numFmtId="164" fontId="1" fillId="3" borderId="1" xfId="1" applyNumberFormat="1" applyFill="1" applyBorder="1"/>
    <xf numFmtId="44" fontId="0" fillId="0" borderId="1" xfId="2" applyFont="1" applyBorder="1"/>
    <xf numFmtId="0" fontId="5" fillId="3" borderId="7" xfId="4" applyFont="1" applyBorder="1" applyAlignment="1">
      <alignment horizontal="right"/>
    </xf>
    <xf numFmtId="0" fontId="5" fillId="3" borderId="10" xfId="4" applyFont="1" applyBorder="1" applyAlignment="1">
      <alignment horizontal="right"/>
    </xf>
    <xf numFmtId="44" fontId="1" fillId="3" borderId="11" xfId="2" applyFill="1" applyBorder="1"/>
    <xf numFmtId="0" fontId="5" fillId="0" borderId="2" xfId="0" applyFont="1" applyBorder="1" applyAlignment="1">
      <alignment horizontal="right"/>
    </xf>
    <xf numFmtId="164" fontId="0" fillId="0" borderId="3" xfId="1" applyNumberFormat="1" applyFont="1" applyBorder="1"/>
    <xf numFmtId="0" fontId="0" fillId="0" borderId="4" xfId="0" applyBorder="1"/>
    <xf numFmtId="0" fontId="5" fillId="3" borderId="5" xfId="4" applyFont="1" applyBorder="1" applyAlignment="1">
      <alignment horizontal="right"/>
    </xf>
    <xf numFmtId="0" fontId="0" fillId="0" borderId="6" xfId="0" applyFill="1" applyBorder="1"/>
    <xf numFmtId="0" fontId="1" fillId="3" borderId="11" xfId="4" applyBorder="1"/>
    <xf numFmtId="0" fontId="5" fillId="3" borderId="2" xfId="4" applyFont="1" applyBorder="1" applyAlignment="1">
      <alignment horizontal="right"/>
    </xf>
    <xf numFmtId="0" fontId="0" fillId="0" borderId="4" xfId="0" applyFill="1" applyBorder="1"/>
    <xf numFmtId="0" fontId="0" fillId="0" borderId="8" xfId="0" applyBorder="1"/>
    <xf numFmtId="0" fontId="0" fillId="0" borderId="9" xfId="0" applyFill="1" applyBorder="1"/>
    <xf numFmtId="0" fontId="0" fillId="3" borderId="12" xfId="4" applyFont="1" applyBorder="1"/>
    <xf numFmtId="0" fontId="0" fillId="3" borderId="6" xfId="4" applyFont="1" applyBorder="1"/>
    <xf numFmtId="14" fontId="0" fillId="0" borderId="0" xfId="0" applyNumberFormat="1"/>
    <xf numFmtId="165" fontId="0" fillId="0" borderId="0" xfId="0" applyNumberFormat="1"/>
    <xf numFmtId="0" fontId="0" fillId="4" borderId="0" xfId="0" applyFill="1"/>
    <xf numFmtId="166" fontId="0" fillId="0" borderId="0" xfId="0" applyNumberFormat="1"/>
    <xf numFmtId="44" fontId="0" fillId="0" borderId="0" xfId="0" applyNumberFormat="1"/>
    <xf numFmtId="44" fontId="0" fillId="0" borderId="0" xfId="2" applyFont="1"/>
    <xf numFmtId="167" fontId="1" fillId="3" borderId="1" xfId="4" applyNumberFormat="1" applyBorder="1"/>
    <xf numFmtId="167" fontId="0" fillId="0" borderId="1" xfId="0" applyNumberFormat="1" applyFill="1" applyBorder="1"/>
    <xf numFmtId="44" fontId="0" fillId="0" borderId="3" xfId="2" applyFont="1" applyBorder="1"/>
  </cellXfs>
  <cellStyles count="5">
    <cellStyle name="20% - Accent6" xfId="4" builtinId="50"/>
    <cellStyle name="Accent6" xfId="3" builtinId="49"/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EOQ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'Inve Levels'!$S$3</c:f>
              <c:strCache>
                <c:ptCount val="1"/>
                <c:pt idx="0">
                  <c:v>ordering cost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'Inve Levels'!$R$4:$R$43</c:f>
              <c:numCache>
                <c:formatCode>General</c:formatCode>
                <c:ptCount val="4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</c:numCache>
            </c:numRef>
          </c:xVal>
          <c:yVal>
            <c:numRef>
              <c:f>'Inve Levels'!$S$4:$S$43</c:f>
              <c:numCache>
                <c:formatCode>_("£"* #,##0.00_);_("£"* \(#,##0.00\);_("£"* "-"??_);_(@_)</c:formatCode>
                <c:ptCount val="40"/>
                <c:pt idx="0">
                  <c:v>13000</c:v>
                </c:pt>
                <c:pt idx="1">
                  <c:v>6500</c:v>
                </c:pt>
                <c:pt idx="2">
                  <c:v>4333.3333333333339</c:v>
                </c:pt>
                <c:pt idx="3">
                  <c:v>3250</c:v>
                </c:pt>
                <c:pt idx="4">
                  <c:v>2600</c:v>
                </c:pt>
                <c:pt idx="5">
                  <c:v>2166.666666666667</c:v>
                </c:pt>
                <c:pt idx="6">
                  <c:v>1857.1428571428573</c:v>
                </c:pt>
                <c:pt idx="7">
                  <c:v>1625</c:v>
                </c:pt>
                <c:pt idx="8">
                  <c:v>1444.4444444444443</c:v>
                </c:pt>
                <c:pt idx="9">
                  <c:v>1300</c:v>
                </c:pt>
                <c:pt idx="10">
                  <c:v>1181.818181818182</c:v>
                </c:pt>
                <c:pt idx="11">
                  <c:v>1083.3333333333335</c:v>
                </c:pt>
                <c:pt idx="12">
                  <c:v>1000</c:v>
                </c:pt>
                <c:pt idx="13">
                  <c:v>928.57142857142867</c:v>
                </c:pt>
                <c:pt idx="14">
                  <c:v>866.66666666666674</c:v>
                </c:pt>
                <c:pt idx="15">
                  <c:v>812.5</c:v>
                </c:pt>
                <c:pt idx="16">
                  <c:v>764.70588235294122</c:v>
                </c:pt>
                <c:pt idx="17">
                  <c:v>722.22222222222217</c:v>
                </c:pt>
                <c:pt idx="18">
                  <c:v>684.21052631578948</c:v>
                </c:pt>
                <c:pt idx="19">
                  <c:v>650</c:v>
                </c:pt>
                <c:pt idx="20">
                  <c:v>619.04761904761904</c:v>
                </c:pt>
                <c:pt idx="21">
                  <c:v>590.90909090909099</c:v>
                </c:pt>
                <c:pt idx="22">
                  <c:v>565.21739130434776</c:v>
                </c:pt>
                <c:pt idx="23">
                  <c:v>541.66666666666674</c:v>
                </c:pt>
                <c:pt idx="24">
                  <c:v>520</c:v>
                </c:pt>
                <c:pt idx="25">
                  <c:v>500</c:v>
                </c:pt>
                <c:pt idx="26">
                  <c:v>481.48148148148147</c:v>
                </c:pt>
                <c:pt idx="27">
                  <c:v>464.28571428571433</c:v>
                </c:pt>
                <c:pt idx="28">
                  <c:v>448.27586206896547</c:v>
                </c:pt>
                <c:pt idx="29">
                  <c:v>433.33333333333337</c:v>
                </c:pt>
                <c:pt idx="30">
                  <c:v>419.35483870967738</c:v>
                </c:pt>
                <c:pt idx="31">
                  <c:v>406.25</c:v>
                </c:pt>
                <c:pt idx="32">
                  <c:v>393.93939393939394</c:v>
                </c:pt>
                <c:pt idx="33">
                  <c:v>382.35294117647061</c:v>
                </c:pt>
                <c:pt idx="34">
                  <c:v>371.42857142857144</c:v>
                </c:pt>
                <c:pt idx="35">
                  <c:v>361.11111111111109</c:v>
                </c:pt>
                <c:pt idx="36">
                  <c:v>351.35135135135135</c:v>
                </c:pt>
                <c:pt idx="37">
                  <c:v>342.10526315789474</c:v>
                </c:pt>
                <c:pt idx="38">
                  <c:v>333.33333333333337</c:v>
                </c:pt>
                <c:pt idx="39">
                  <c:v>325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'Inve Levels'!$T$3</c:f>
              <c:strCache>
                <c:ptCount val="1"/>
                <c:pt idx="0">
                  <c:v>holding cost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'Inve Levels'!$R$4:$R$43</c:f>
              <c:numCache>
                <c:formatCode>General</c:formatCode>
                <c:ptCount val="4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</c:numCache>
            </c:numRef>
          </c:xVal>
          <c:yVal>
            <c:numRef>
              <c:f>'Inve Levels'!$T$4:$T$43</c:f>
              <c:numCache>
                <c:formatCode>_("£"* #,##0.00_);_("£"* \(#,##0.00\);_("£"* "-"??_);_(@_)</c:formatCode>
                <c:ptCount val="40"/>
                <c:pt idx="0">
                  <c:v>37.5</c:v>
                </c:pt>
                <c:pt idx="1">
                  <c:v>75</c:v>
                </c:pt>
                <c:pt idx="2">
                  <c:v>112.5</c:v>
                </c:pt>
                <c:pt idx="3">
                  <c:v>150</c:v>
                </c:pt>
                <c:pt idx="4">
                  <c:v>187.5</c:v>
                </c:pt>
                <c:pt idx="5">
                  <c:v>225</c:v>
                </c:pt>
                <c:pt idx="6">
                  <c:v>262.5</c:v>
                </c:pt>
                <c:pt idx="7">
                  <c:v>300</c:v>
                </c:pt>
                <c:pt idx="8">
                  <c:v>337.5</c:v>
                </c:pt>
                <c:pt idx="9">
                  <c:v>375</c:v>
                </c:pt>
                <c:pt idx="10">
                  <c:v>412.5</c:v>
                </c:pt>
                <c:pt idx="11">
                  <c:v>450</c:v>
                </c:pt>
                <c:pt idx="12">
                  <c:v>487.5</c:v>
                </c:pt>
                <c:pt idx="13">
                  <c:v>525</c:v>
                </c:pt>
                <c:pt idx="14">
                  <c:v>562.5</c:v>
                </c:pt>
                <c:pt idx="15">
                  <c:v>600</c:v>
                </c:pt>
                <c:pt idx="16">
                  <c:v>637.5</c:v>
                </c:pt>
                <c:pt idx="17">
                  <c:v>675</c:v>
                </c:pt>
                <c:pt idx="18">
                  <c:v>712.5</c:v>
                </c:pt>
                <c:pt idx="19">
                  <c:v>750</c:v>
                </c:pt>
                <c:pt idx="20">
                  <c:v>787.5</c:v>
                </c:pt>
                <c:pt idx="21">
                  <c:v>825</c:v>
                </c:pt>
                <c:pt idx="22">
                  <c:v>862.5</c:v>
                </c:pt>
                <c:pt idx="23">
                  <c:v>900</c:v>
                </c:pt>
                <c:pt idx="24">
                  <c:v>937.5</c:v>
                </c:pt>
                <c:pt idx="25">
                  <c:v>975</c:v>
                </c:pt>
                <c:pt idx="26">
                  <c:v>1012.5</c:v>
                </c:pt>
                <c:pt idx="27">
                  <c:v>1050</c:v>
                </c:pt>
                <c:pt idx="28">
                  <c:v>1087.5</c:v>
                </c:pt>
                <c:pt idx="29">
                  <c:v>1125</c:v>
                </c:pt>
                <c:pt idx="30">
                  <c:v>1162.5</c:v>
                </c:pt>
                <c:pt idx="31">
                  <c:v>1200</c:v>
                </c:pt>
                <c:pt idx="32">
                  <c:v>1237.5</c:v>
                </c:pt>
                <c:pt idx="33">
                  <c:v>1275</c:v>
                </c:pt>
                <c:pt idx="34">
                  <c:v>1312.5</c:v>
                </c:pt>
                <c:pt idx="35">
                  <c:v>1350</c:v>
                </c:pt>
                <c:pt idx="36">
                  <c:v>1387.5</c:v>
                </c:pt>
                <c:pt idx="37">
                  <c:v>1425</c:v>
                </c:pt>
                <c:pt idx="38">
                  <c:v>1462.5</c:v>
                </c:pt>
                <c:pt idx="39">
                  <c:v>1500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'Inve Levels'!$U$3</c:f>
              <c:strCache>
                <c:ptCount val="1"/>
                <c:pt idx="0">
                  <c:v>total cost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'Inve Levels'!$R$4:$R$43</c:f>
              <c:numCache>
                <c:formatCode>General</c:formatCode>
                <c:ptCount val="4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</c:numCache>
            </c:numRef>
          </c:xVal>
          <c:yVal>
            <c:numRef>
              <c:f>'Inve Levels'!$U$4:$U$43</c:f>
              <c:numCache>
                <c:formatCode>_("£"* #,##0.00_);_("£"* \(#,##0.00\);_("£"* "-"??_);_(@_)</c:formatCode>
                <c:ptCount val="40"/>
                <c:pt idx="0">
                  <c:v>13037.5</c:v>
                </c:pt>
                <c:pt idx="1">
                  <c:v>6575</c:v>
                </c:pt>
                <c:pt idx="2">
                  <c:v>4445.8333333333339</c:v>
                </c:pt>
                <c:pt idx="3">
                  <c:v>3400</c:v>
                </c:pt>
                <c:pt idx="4">
                  <c:v>2787.5</c:v>
                </c:pt>
                <c:pt idx="5">
                  <c:v>2391.666666666667</c:v>
                </c:pt>
                <c:pt idx="6">
                  <c:v>2119.6428571428573</c:v>
                </c:pt>
                <c:pt idx="7">
                  <c:v>1925</c:v>
                </c:pt>
                <c:pt idx="8">
                  <c:v>1781.9444444444443</c:v>
                </c:pt>
                <c:pt idx="9">
                  <c:v>1675</c:v>
                </c:pt>
                <c:pt idx="10">
                  <c:v>1594.318181818182</c:v>
                </c:pt>
                <c:pt idx="11">
                  <c:v>1533.3333333333335</c:v>
                </c:pt>
                <c:pt idx="12">
                  <c:v>1487.5</c:v>
                </c:pt>
                <c:pt idx="13">
                  <c:v>1453.5714285714287</c:v>
                </c:pt>
                <c:pt idx="14">
                  <c:v>1429.1666666666667</c:v>
                </c:pt>
                <c:pt idx="15">
                  <c:v>1412.5</c:v>
                </c:pt>
                <c:pt idx="16">
                  <c:v>1402.2058823529412</c:v>
                </c:pt>
                <c:pt idx="17">
                  <c:v>1397.2222222222222</c:v>
                </c:pt>
                <c:pt idx="18">
                  <c:v>1396.7105263157896</c:v>
                </c:pt>
                <c:pt idx="19">
                  <c:v>1400</c:v>
                </c:pt>
                <c:pt idx="20">
                  <c:v>1406.547619047619</c:v>
                </c:pt>
                <c:pt idx="21">
                  <c:v>1415.909090909091</c:v>
                </c:pt>
                <c:pt idx="22">
                  <c:v>1427.7173913043478</c:v>
                </c:pt>
                <c:pt idx="23">
                  <c:v>1441.6666666666667</c:v>
                </c:pt>
                <c:pt idx="24">
                  <c:v>1457.5</c:v>
                </c:pt>
                <c:pt idx="25">
                  <c:v>1475</c:v>
                </c:pt>
                <c:pt idx="26">
                  <c:v>1493.9814814814815</c:v>
                </c:pt>
                <c:pt idx="27">
                  <c:v>1514.2857142857142</c:v>
                </c:pt>
                <c:pt idx="28">
                  <c:v>1535.7758620689656</c:v>
                </c:pt>
                <c:pt idx="29">
                  <c:v>1558.3333333333335</c:v>
                </c:pt>
                <c:pt idx="30">
                  <c:v>1581.8548387096773</c:v>
                </c:pt>
                <c:pt idx="31">
                  <c:v>1606.25</c:v>
                </c:pt>
                <c:pt idx="32">
                  <c:v>1631.439393939394</c:v>
                </c:pt>
                <c:pt idx="33">
                  <c:v>1657.3529411764707</c:v>
                </c:pt>
                <c:pt idx="34">
                  <c:v>1683.9285714285716</c:v>
                </c:pt>
                <c:pt idx="35">
                  <c:v>1711.1111111111111</c:v>
                </c:pt>
                <c:pt idx="36">
                  <c:v>1738.8513513513512</c:v>
                </c:pt>
                <c:pt idx="37">
                  <c:v>1767.1052631578948</c:v>
                </c:pt>
                <c:pt idx="38">
                  <c:v>1795.8333333333335</c:v>
                </c:pt>
                <c:pt idx="39">
                  <c:v>1825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3033992"/>
        <c:axId val="463034384"/>
      </c:scatterChart>
      <c:valAx>
        <c:axId val="463033992"/>
        <c:scaling>
          <c:orientation val="minMax"/>
          <c:max val="4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3034384"/>
        <c:crosses val="autoZero"/>
        <c:crossBetween val="midCat"/>
      </c:valAx>
      <c:valAx>
        <c:axId val="463034384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£&quot;* #,##0.00_);_(&quot;£&quot;* \(#,##0.00\);_(&quot;£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3033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Inventory Level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'Inve Levels'!$O$1:$O$2</c:f>
              <c:strCache>
                <c:ptCount val="2"/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'Inve Levels'!$O$3:$O$366</c:f>
              <c:numCache>
                <c:formatCode>General</c:formatCode>
                <c:ptCount val="364"/>
                <c:pt idx="0">
                  <c:v>0</c:v>
                </c:pt>
                <c:pt idx="1">
                  <c:v>1829.8986725025254</c:v>
                </c:pt>
                <c:pt idx="2">
                  <c:v>1829.8986725025254</c:v>
                </c:pt>
                <c:pt idx="3">
                  <c:v>1829.8986725025254</c:v>
                </c:pt>
                <c:pt idx="4">
                  <c:v>1797.8986725025254</c:v>
                </c:pt>
                <c:pt idx="5">
                  <c:v>1765.8986725025254</c:v>
                </c:pt>
                <c:pt idx="6">
                  <c:v>1733.8986725025254</c:v>
                </c:pt>
                <c:pt idx="7">
                  <c:v>1701.8986725025254</c:v>
                </c:pt>
                <c:pt idx="8">
                  <c:v>1669.8986725025254</c:v>
                </c:pt>
                <c:pt idx="9">
                  <c:v>1637.8986725025254</c:v>
                </c:pt>
                <c:pt idx="10">
                  <c:v>1637.8986725025254</c:v>
                </c:pt>
                <c:pt idx="11">
                  <c:v>1605.8986725025254</c:v>
                </c:pt>
                <c:pt idx="12">
                  <c:v>1573.8986725025254</c:v>
                </c:pt>
                <c:pt idx="13">
                  <c:v>1541.8986725025254</c:v>
                </c:pt>
                <c:pt idx="14">
                  <c:v>1509.8986725025254</c:v>
                </c:pt>
                <c:pt idx="15">
                  <c:v>1477.8986725025254</c:v>
                </c:pt>
                <c:pt idx="16">
                  <c:v>1445.8986725025254</c:v>
                </c:pt>
                <c:pt idx="17">
                  <c:v>1445.8986725025254</c:v>
                </c:pt>
                <c:pt idx="18">
                  <c:v>1413.8986725025254</c:v>
                </c:pt>
                <c:pt idx="19">
                  <c:v>1381.8986725025254</c:v>
                </c:pt>
                <c:pt idx="20">
                  <c:v>1349.8986725025254</c:v>
                </c:pt>
                <c:pt idx="21">
                  <c:v>1317.8986725025254</c:v>
                </c:pt>
                <c:pt idx="22">
                  <c:v>1285.8986725025254</c:v>
                </c:pt>
                <c:pt idx="23">
                  <c:v>1253.8986725025254</c:v>
                </c:pt>
                <c:pt idx="24">
                  <c:v>1253.8986725025254</c:v>
                </c:pt>
                <c:pt idx="25">
                  <c:v>1221.8986725025254</c:v>
                </c:pt>
                <c:pt idx="26">
                  <c:v>1189.8986725025254</c:v>
                </c:pt>
                <c:pt idx="27">
                  <c:v>1157.8986725025254</c:v>
                </c:pt>
                <c:pt idx="28">
                  <c:v>1125.8986725025254</c:v>
                </c:pt>
                <c:pt idx="29">
                  <c:v>1093.8986725025254</c:v>
                </c:pt>
                <c:pt idx="30">
                  <c:v>1061.8986725025254</c:v>
                </c:pt>
                <c:pt idx="31">
                  <c:v>1061.8986725025254</c:v>
                </c:pt>
                <c:pt idx="32">
                  <c:v>1029.8986725025254</c:v>
                </c:pt>
                <c:pt idx="33">
                  <c:v>997.89867250252541</c:v>
                </c:pt>
                <c:pt idx="34">
                  <c:v>965.89867250252541</c:v>
                </c:pt>
                <c:pt idx="35">
                  <c:v>933.89867250252541</c:v>
                </c:pt>
                <c:pt idx="36">
                  <c:v>901.89867250252541</c:v>
                </c:pt>
                <c:pt idx="37">
                  <c:v>869.89867250252541</c:v>
                </c:pt>
                <c:pt idx="38">
                  <c:v>869.89867250252541</c:v>
                </c:pt>
                <c:pt idx="39">
                  <c:v>837.89867250252541</c:v>
                </c:pt>
                <c:pt idx="40">
                  <c:v>805.89867250252541</c:v>
                </c:pt>
                <c:pt idx="41">
                  <c:v>773.89867250252541</c:v>
                </c:pt>
                <c:pt idx="42">
                  <c:v>741.89867250252541</c:v>
                </c:pt>
                <c:pt idx="43">
                  <c:v>709.89867250252541</c:v>
                </c:pt>
                <c:pt idx="44">
                  <c:v>677.89867250252541</c:v>
                </c:pt>
                <c:pt idx="45">
                  <c:v>677.89867250252541</c:v>
                </c:pt>
                <c:pt idx="46">
                  <c:v>645.89867250252541</c:v>
                </c:pt>
                <c:pt idx="47">
                  <c:v>613.89867250252541</c:v>
                </c:pt>
                <c:pt idx="48">
                  <c:v>581.89867250252541</c:v>
                </c:pt>
                <c:pt idx="49">
                  <c:v>549.89867250252541</c:v>
                </c:pt>
                <c:pt idx="50">
                  <c:v>517.89867250252541</c:v>
                </c:pt>
                <c:pt idx="51">
                  <c:v>485.89867250252541</c:v>
                </c:pt>
                <c:pt idx="52">
                  <c:v>485.89867250252541</c:v>
                </c:pt>
                <c:pt idx="53">
                  <c:v>453.89867250252541</c:v>
                </c:pt>
                <c:pt idx="54">
                  <c:v>421.89867250252541</c:v>
                </c:pt>
                <c:pt idx="55">
                  <c:v>389.89867250252541</c:v>
                </c:pt>
                <c:pt idx="56">
                  <c:v>357.89867250252541</c:v>
                </c:pt>
                <c:pt idx="57">
                  <c:v>325.89867250252541</c:v>
                </c:pt>
                <c:pt idx="58">
                  <c:v>293.89867250252541</c:v>
                </c:pt>
                <c:pt idx="59">
                  <c:v>293.89867250252541</c:v>
                </c:pt>
                <c:pt idx="60">
                  <c:v>261.89867250252541</c:v>
                </c:pt>
                <c:pt idx="61">
                  <c:v>229.89867250252541</c:v>
                </c:pt>
                <c:pt idx="62">
                  <c:v>197.89867250252541</c:v>
                </c:pt>
                <c:pt idx="63">
                  <c:v>165.89867250252541</c:v>
                </c:pt>
                <c:pt idx="64">
                  <c:v>133.89867250252541</c:v>
                </c:pt>
                <c:pt idx="65">
                  <c:v>101.89867250252541</c:v>
                </c:pt>
                <c:pt idx="66">
                  <c:v>101.89867250252541</c:v>
                </c:pt>
                <c:pt idx="67">
                  <c:v>69.898672502525415</c:v>
                </c:pt>
                <c:pt idx="68">
                  <c:v>37.898672502525415</c:v>
                </c:pt>
                <c:pt idx="69">
                  <c:v>5.8986725025254145</c:v>
                </c:pt>
                <c:pt idx="70">
                  <c:v>1835.7973450050508</c:v>
                </c:pt>
                <c:pt idx="71">
                  <c:v>1803.7973450050508</c:v>
                </c:pt>
                <c:pt idx="72">
                  <c:v>1771.7973450050508</c:v>
                </c:pt>
                <c:pt idx="73">
                  <c:v>1771.7973450050508</c:v>
                </c:pt>
                <c:pt idx="74">
                  <c:v>1739.7973450050508</c:v>
                </c:pt>
                <c:pt idx="75">
                  <c:v>1707.7973450050508</c:v>
                </c:pt>
                <c:pt idx="76">
                  <c:v>1675.7973450050508</c:v>
                </c:pt>
                <c:pt idx="77">
                  <c:v>1643.7973450050508</c:v>
                </c:pt>
                <c:pt idx="78">
                  <c:v>1611.7973450050508</c:v>
                </c:pt>
                <c:pt idx="79">
                  <c:v>1579.7973450050508</c:v>
                </c:pt>
                <c:pt idx="80">
                  <c:v>1579.7973450050508</c:v>
                </c:pt>
                <c:pt idx="81">
                  <c:v>1547.7973450050508</c:v>
                </c:pt>
                <c:pt idx="82">
                  <c:v>1515.7973450050508</c:v>
                </c:pt>
                <c:pt idx="83">
                  <c:v>1483.7973450050508</c:v>
                </c:pt>
                <c:pt idx="84">
                  <c:v>1451.7973450050508</c:v>
                </c:pt>
                <c:pt idx="85">
                  <c:v>1419.7973450050508</c:v>
                </c:pt>
                <c:pt idx="86">
                  <c:v>1387.7973450050508</c:v>
                </c:pt>
                <c:pt idx="87">
                  <c:v>1387.7973450050508</c:v>
                </c:pt>
                <c:pt idx="88">
                  <c:v>1355.7973450050508</c:v>
                </c:pt>
                <c:pt idx="89">
                  <c:v>1323.7973450050508</c:v>
                </c:pt>
                <c:pt idx="90">
                  <c:v>1291.7973450050508</c:v>
                </c:pt>
                <c:pt idx="91">
                  <c:v>1259.7973450050508</c:v>
                </c:pt>
                <c:pt idx="92">
                  <c:v>1227.7973450050508</c:v>
                </c:pt>
                <c:pt idx="93">
                  <c:v>1195.7973450050508</c:v>
                </c:pt>
                <c:pt idx="94">
                  <c:v>1195.7973450050508</c:v>
                </c:pt>
                <c:pt idx="95">
                  <c:v>1163.7973450050508</c:v>
                </c:pt>
                <c:pt idx="96">
                  <c:v>1131.7973450050508</c:v>
                </c:pt>
                <c:pt idx="97">
                  <c:v>1099.7973450050508</c:v>
                </c:pt>
                <c:pt idx="98">
                  <c:v>1067.7973450050508</c:v>
                </c:pt>
                <c:pt idx="99">
                  <c:v>1035.7973450050508</c:v>
                </c:pt>
                <c:pt idx="100">
                  <c:v>1003.7973450050508</c:v>
                </c:pt>
                <c:pt idx="101">
                  <c:v>1003.7973450050508</c:v>
                </c:pt>
                <c:pt idx="102">
                  <c:v>971.79734500505083</c:v>
                </c:pt>
                <c:pt idx="103">
                  <c:v>939.79734500505083</c:v>
                </c:pt>
                <c:pt idx="104">
                  <c:v>907.79734500505083</c:v>
                </c:pt>
                <c:pt idx="105">
                  <c:v>875.79734500505083</c:v>
                </c:pt>
                <c:pt idx="106">
                  <c:v>843.79734500505083</c:v>
                </c:pt>
                <c:pt idx="107">
                  <c:v>811.79734500505083</c:v>
                </c:pt>
                <c:pt idx="108">
                  <c:v>811.79734500505083</c:v>
                </c:pt>
                <c:pt idx="109">
                  <c:v>779.79734500505083</c:v>
                </c:pt>
                <c:pt idx="110">
                  <c:v>747.79734500505083</c:v>
                </c:pt>
                <c:pt idx="111">
                  <c:v>715.79734500505083</c:v>
                </c:pt>
                <c:pt idx="112">
                  <c:v>683.79734500505083</c:v>
                </c:pt>
                <c:pt idx="113">
                  <c:v>651.79734500505083</c:v>
                </c:pt>
                <c:pt idx="114">
                  <c:v>619.79734500505083</c:v>
                </c:pt>
                <c:pt idx="115">
                  <c:v>619.79734500505083</c:v>
                </c:pt>
                <c:pt idx="116">
                  <c:v>587.79734500505083</c:v>
                </c:pt>
                <c:pt idx="117">
                  <c:v>555.79734500505083</c:v>
                </c:pt>
                <c:pt idx="118">
                  <c:v>523.79734500505083</c:v>
                </c:pt>
                <c:pt idx="119">
                  <c:v>491.79734500505083</c:v>
                </c:pt>
                <c:pt idx="120">
                  <c:v>459.79734500505083</c:v>
                </c:pt>
                <c:pt idx="121">
                  <c:v>427.79734500505083</c:v>
                </c:pt>
                <c:pt idx="122">
                  <c:v>427.79734500505083</c:v>
                </c:pt>
                <c:pt idx="123">
                  <c:v>395.79734500505083</c:v>
                </c:pt>
                <c:pt idx="124">
                  <c:v>363.79734500505083</c:v>
                </c:pt>
                <c:pt idx="125">
                  <c:v>331.79734500505083</c:v>
                </c:pt>
                <c:pt idx="126">
                  <c:v>299.79734500505083</c:v>
                </c:pt>
                <c:pt idx="127">
                  <c:v>267.79734500505083</c:v>
                </c:pt>
                <c:pt idx="128">
                  <c:v>235.79734500505083</c:v>
                </c:pt>
                <c:pt idx="129">
                  <c:v>235.79734500505083</c:v>
                </c:pt>
                <c:pt idx="130">
                  <c:v>203.79734500505083</c:v>
                </c:pt>
                <c:pt idx="131">
                  <c:v>171.79734500505083</c:v>
                </c:pt>
                <c:pt idx="132">
                  <c:v>139.79734500505083</c:v>
                </c:pt>
                <c:pt idx="133">
                  <c:v>107.79734500505083</c:v>
                </c:pt>
                <c:pt idx="134">
                  <c:v>75.797345005050829</c:v>
                </c:pt>
                <c:pt idx="135">
                  <c:v>43.797345005050829</c:v>
                </c:pt>
                <c:pt idx="136">
                  <c:v>43.797345005050829</c:v>
                </c:pt>
                <c:pt idx="137">
                  <c:v>11.797345005050829</c:v>
                </c:pt>
                <c:pt idx="138">
                  <c:v>1841.6960175075762</c:v>
                </c:pt>
                <c:pt idx="139">
                  <c:v>1809.6960175075762</c:v>
                </c:pt>
                <c:pt idx="140">
                  <c:v>1777.6960175075762</c:v>
                </c:pt>
                <c:pt idx="141">
                  <c:v>1745.6960175075762</c:v>
                </c:pt>
                <c:pt idx="142">
                  <c:v>1713.6960175075762</c:v>
                </c:pt>
                <c:pt idx="143">
                  <c:v>1713.6960175075762</c:v>
                </c:pt>
                <c:pt idx="144">
                  <c:v>1681.6960175075762</c:v>
                </c:pt>
                <c:pt idx="145">
                  <c:v>1649.6960175075762</c:v>
                </c:pt>
                <c:pt idx="146">
                  <c:v>1617.6960175075762</c:v>
                </c:pt>
                <c:pt idx="147">
                  <c:v>1585.6960175075762</c:v>
                </c:pt>
                <c:pt idx="148">
                  <c:v>1553.6960175075762</c:v>
                </c:pt>
                <c:pt idx="149">
                  <c:v>1521.6960175075762</c:v>
                </c:pt>
                <c:pt idx="150">
                  <c:v>1521.6960175075762</c:v>
                </c:pt>
                <c:pt idx="151">
                  <c:v>1489.6960175075762</c:v>
                </c:pt>
                <c:pt idx="152">
                  <c:v>1457.6960175075762</c:v>
                </c:pt>
                <c:pt idx="153">
                  <c:v>1425.6960175075762</c:v>
                </c:pt>
                <c:pt idx="154">
                  <c:v>1393.6960175075762</c:v>
                </c:pt>
                <c:pt idx="155">
                  <c:v>1361.6960175075762</c:v>
                </c:pt>
                <c:pt idx="156">
                  <c:v>1329.6960175075762</c:v>
                </c:pt>
                <c:pt idx="157">
                  <c:v>1329.6960175075762</c:v>
                </c:pt>
                <c:pt idx="158">
                  <c:v>1297.6960175075762</c:v>
                </c:pt>
                <c:pt idx="159">
                  <c:v>1265.6960175075762</c:v>
                </c:pt>
                <c:pt idx="160">
                  <c:v>1233.6960175075762</c:v>
                </c:pt>
                <c:pt idx="161">
                  <c:v>1201.6960175075762</c:v>
                </c:pt>
                <c:pt idx="162">
                  <c:v>1169.6960175075762</c:v>
                </c:pt>
                <c:pt idx="163">
                  <c:v>1137.6960175075762</c:v>
                </c:pt>
                <c:pt idx="164">
                  <c:v>1137.6960175075762</c:v>
                </c:pt>
                <c:pt idx="165">
                  <c:v>1105.6960175075762</c:v>
                </c:pt>
                <c:pt idx="166">
                  <c:v>1073.6960175075762</c:v>
                </c:pt>
                <c:pt idx="167">
                  <c:v>1041.6960175075762</c:v>
                </c:pt>
                <c:pt idx="168">
                  <c:v>1009.6960175075762</c:v>
                </c:pt>
                <c:pt idx="169">
                  <c:v>977.69601750757624</c:v>
                </c:pt>
                <c:pt idx="170">
                  <c:v>945.69601750757624</c:v>
                </c:pt>
                <c:pt idx="171">
                  <c:v>945.69601750757624</c:v>
                </c:pt>
                <c:pt idx="172">
                  <c:v>913.69601750757624</c:v>
                </c:pt>
                <c:pt idx="173">
                  <c:v>881.69601750757624</c:v>
                </c:pt>
                <c:pt idx="174">
                  <c:v>849.69601750757624</c:v>
                </c:pt>
                <c:pt idx="175">
                  <c:v>817.69601750757624</c:v>
                </c:pt>
                <c:pt idx="176">
                  <c:v>785.69601750757624</c:v>
                </c:pt>
                <c:pt idx="177">
                  <c:v>753.69601750757624</c:v>
                </c:pt>
                <c:pt idx="178">
                  <c:v>753.69601750757624</c:v>
                </c:pt>
                <c:pt idx="179">
                  <c:v>721.69601750757624</c:v>
                </c:pt>
                <c:pt idx="180">
                  <c:v>689.69601750757624</c:v>
                </c:pt>
                <c:pt idx="181">
                  <c:v>657.69601750757624</c:v>
                </c:pt>
                <c:pt idx="182">
                  <c:v>625.69601750757624</c:v>
                </c:pt>
                <c:pt idx="183">
                  <c:v>593.69601750757624</c:v>
                </c:pt>
                <c:pt idx="184">
                  <c:v>561.69601750757624</c:v>
                </c:pt>
                <c:pt idx="185">
                  <c:v>561.69601750757624</c:v>
                </c:pt>
                <c:pt idx="186">
                  <c:v>529.69601750757624</c:v>
                </c:pt>
                <c:pt idx="187">
                  <c:v>497.69601750757624</c:v>
                </c:pt>
                <c:pt idx="188">
                  <c:v>465.69601750757624</c:v>
                </c:pt>
                <c:pt idx="189">
                  <c:v>433.69601750757624</c:v>
                </c:pt>
                <c:pt idx="190">
                  <c:v>401.69601750757624</c:v>
                </c:pt>
                <c:pt idx="191">
                  <c:v>369.69601750757624</c:v>
                </c:pt>
                <c:pt idx="192">
                  <c:v>369.69601750757624</c:v>
                </c:pt>
                <c:pt idx="193">
                  <c:v>337.69601750757624</c:v>
                </c:pt>
                <c:pt idx="194">
                  <c:v>305.69601750757624</c:v>
                </c:pt>
                <c:pt idx="195">
                  <c:v>273.69601750757624</c:v>
                </c:pt>
                <c:pt idx="196">
                  <c:v>241.69601750757624</c:v>
                </c:pt>
                <c:pt idx="197">
                  <c:v>209.69601750757624</c:v>
                </c:pt>
                <c:pt idx="198">
                  <c:v>177.69601750757624</c:v>
                </c:pt>
                <c:pt idx="199">
                  <c:v>177.69601750757624</c:v>
                </c:pt>
                <c:pt idx="200">
                  <c:v>145.69601750757624</c:v>
                </c:pt>
                <c:pt idx="201">
                  <c:v>113.69601750757624</c:v>
                </c:pt>
                <c:pt idx="202">
                  <c:v>81.696017507576244</c:v>
                </c:pt>
                <c:pt idx="203">
                  <c:v>49.696017507576244</c:v>
                </c:pt>
                <c:pt idx="204">
                  <c:v>17.696017507576244</c:v>
                </c:pt>
                <c:pt idx="205">
                  <c:v>1847.5946900101017</c:v>
                </c:pt>
                <c:pt idx="206">
                  <c:v>1847.5946900101017</c:v>
                </c:pt>
                <c:pt idx="207">
                  <c:v>1815.5946900101017</c:v>
                </c:pt>
                <c:pt idx="208">
                  <c:v>1783.5946900101017</c:v>
                </c:pt>
                <c:pt idx="209">
                  <c:v>1751.5946900101017</c:v>
                </c:pt>
                <c:pt idx="210">
                  <c:v>1719.5946900101017</c:v>
                </c:pt>
                <c:pt idx="211">
                  <c:v>1687.5946900101017</c:v>
                </c:pt>
                <c:pt idx="212">
                  <c:v>1655.5946900101017</c:v>
                </c:pt>
                <c:pt idx="213">
                  <c:v>1655.5946900101017</c:v>
                </c:pt>
                <c:pt idx="214">
                  <c:v>1623.5946900101017</c:v>
                </c:pt>
                <c:pt idx="215">
                  <c:v>1591.5946900101017</c:v>
                </c:pt>
                <c:pt idx="216">
                  <c:v>1559.5946900101017</c:v>
                </c:pt>
                <c:pt idx="217">
                  <c:v>1527.5946900101017</c:v>
                </c:pt>
                <c:pt idx="218">
                  <c:v>1495.5946900101017</c:v>
                </c:pt>
                <c:pt idx="219">
                  <c:v>1463.5946900101017</c:v>
                </c:pt>
                <c:pt idx="220">
                  <c:v>1463.5946900101017</c:v>
                </c:pt>
                <c:pt idx="221">
                  <c:v>1431.5946900101017</c:v>
                </c:pt>
                <c:pt idx="222">
                  <c:v>1399.5946900101017</c:v>
                </c:pt>
                <c:pt idx="223">
                  <c:v>1367.5946900101017</c:v>
                </c:pt>
                <c:pt idx="224">
                  <c:v>1335.5946900101017</c:v>
                </c:pt>
                <c:pt idx="225">
                  <c:v>1303.5946900101017</c:v>
                </c:pt>
                <c:pt idx="226">
                  <c:v>1271.5946900101017</c:v>
                </c:pt>
                <c:pt idx="227">
                  <c:v>1271.5946900101017</c:v>
                </c:pt>
                <c:pt idx="228">
                  <c:v>1239.5946900101017</c:v>
                </c:pt>
                <c:pt idx="229">
                  <c:v>1207.5946900101017</c:v>
                </c:pt>
                <c:pt idx="230">
                  <c:v>1175.5946900101017</c:v>
                </c:pt>
                <c:pt idx="231">
                  <c:v>1143.5946900101017</c:v>
                </c:pt>
                <c:pt idx="232">
                  <c:v>1111.5946900101017</c:v>
                </c:pt>
                <c:pt idx="233">
                  <c:v>1079.5946900101017</c:v>
                </c:pt>
                <c:pt idx="234">
                  <c:v>1079.5946900101017</c:v>
                </c:pt>
                <c:pt idx="235">
                  <c:v>1047.5946900101017</c:v>
                </c:pt>
                <c:pt idx="236">
                  <c:v>1015.5946900101017</c:v>
                </c:pt>
                <c:pt idx="237">
                  <c:v>983.59469001010166</c:v>
                </c:pt>
                <c:pt idx="238">
                  <c:v>951.59469001010166</c:v>
                </c:pt>
                <c:pt idx="239">
                  <c:v>919.59469001010166</c:v>
                </c:pt>
                <c:pt idx="240">
                  <c:v>887.59469001010166</c:v>
                </c:pt>
                <c:pt idx="241">
                  <c:v>887.59469001010166</c:v>
                </c:pt>
                <c:pt idx="242">
                  <c:v>855.59469001010166</c:v>
                </c:pt>
                <c:pt idx="243">
                  <c:v>823.59469001010166</c:v>
                </c:pt>
                <c:pt idx="244">
                  <c:v>791.59469001010166</c:v>
                </c:pt>
                <c:pt idx="245">
                  <c:v>759.59469001010166</c:v>
                </c:pt>
                <c:pt idx="246">
                  <c:v>727.59469001010166</c:v>
                </c:pt>
                <c:pt idx="247">
                  <c:v>695.59469001010166</c:v>
                </c:pt>
                <c:pt idx="248">
                  <c:v>695.59469001010166</c:v>
                </c:pt>
                <c:pt idx="249">
                  <c:v>663.59469001010166</c:v>
                </c:pt>
                <c:pt idx="250">
                  <c:v>631.59469001010166</c:v>
                </c:pt>
                <c:pt idx="251">
                  <c:v>599.59469001010166</c:v>
                </c:pt>
                <c:pt idx="252">
                  <c:v>567.59469001010166</c:v>
                </c:pt>
                <c:pt idx="253">
                  <c:v>535.59469001010166</c:v>
                </c:pt>
                <c:pt idx="254">
                  <c:v>503.59469001010166</c:v>
                </c:pt>
                <c:pt idx="255">
                  <c:v>503.59469001010166</c:v>
                </c:pt>
                <c:pt idx="256">
                  <c:v>471.59469001010166</c:v>
                </c:pt>
                <c:pt idx="257">
                  <c:v>439.59469001010166</c:v>
                </c:pt>
                <c:pt idx="258">
                  <c:v>407.59469001010166</c:v>
                </c:pt>
                <c:pt idx="259">
                  <c:v>375.59469001010166</c:v>
                </c:pt>
                <c:pt idx="260">
                  <c:v>343.59469001010166</c:v>
                </c:pt>
                <c:pt idx="261">
                  <c:v>311.59469001010166</c:v>
                </c:pt>
                <c:pt idx="262">
                  <c:v>311.59469001010166</c:v>
                </c:pt>
                <c:pt idx="263">
                  <c:v>279.59469001010166</c:v>
                </c:pt>
                <c:pt idx="264">
                  <c:v>247.59469001010166</c:v>
                </c:pt>
                <c:pt idx="265">
                  <c:v>215.59469001010166</c:v>
                </c:pt>
                <c:pt idx="266">
                  <c:v>183.59469001010166</c:v>
                </c:pt>
                <c:pt idx="267">
                  <c:v>151.59469001010166</c:v>
                </c:pt>
                <c:pt idx="268">
                  <c:v>119.59469001010166</c:v>
                </c:pt>
                <c:pt idx="269">
                  <c:v>119.59469001010166</c:v>
                </c:pt>
                <c:pt idx="270">
                  <c:v>87.594690010101658</c:v>
                </c:pt>
                <c:pt idx="271">
                  <c:v>55.594690010101658</c:v>
                </c:pt>
                <c:pt idx="272">
                  <c:v>23.594690010101658</c:v>
                </c:pt>
                <c:pt idx="273">
                  <c:v>1853.4933625126271</c:v>
                </c:pt>
                <c:pt idx="274">
                  <c:v>1821.4933625126271</c:v>
                </c:pt>
                <c:pt idx="275">
                  <c:v>1789.4933625126271</c:v>
                </c:pt>
                <c:pt idx="276">
                  <c:v>1789.4933625126271</c:v>
                </c:pt>
                <c:pt idx="277">
                  <c:v>1757.4933625126271</c:v>
                </c:pt>
                <c:pt idx="278">
                  <c:v>1725.4933625126271</c:v>
                </c:pt>
                <c:pt idx="279">
                  <c:v>1693.4933625126271</c:v>
                </c:pt>
                <c:pt idx="280">
                  <c:v>1661.4933625126271</c:v>
                </c:pt>
                <c:pt idx="281">
                  <c:v>1629.4933625126271</c:v>
                </c:pt>
                <c:pt idx="282">
                  <c:v>1597.4933625126271</c:v>
                </c:pt>
                <c:pt idx="283">
                  <c:v>1597.4933625126271</c:v>
                </c:pt>
                <c:pt idx="284">
                  <c:v>1565.4933625126271</c:v>
                </c:pt>
                <c:pt idx="285">
                  <c:v>1533.4933625126271</c:v>
                </c:pt>
                <c:pt idx="286">
                  <c:v>1501.4933625126271</c:v>
                </c:pt>
                <c:pt idx="287">
                  <c:v>1469.4933625126271</c:v>
                </c:pt>
                <c:pt idx="288">
                  <c:v>1437.4933625126271</c:v>
                </c:pt>
                <c:pt idx="289">
                  <c:v>1405.4933625126271</c:v>
                </c:pt>
                <c:pt idx="290">
                  <c:v>1405.4933625126271</c:v>
                </c:pt>
                <c:pt idx="291">
                  <c:v>1373.4933625126271</c:v>
                </c:pt>
                <c:pt idx="292">
                  <c:v>1341.4933625126271</c:v>
                </c:pt>
                <c:pt idx="293">
                  <c:v>1309.4933625126271</c:v>
                </c:pt>
                <c:pt idx="294">
                  <c:v>1277.4933625126271</c:v>
                </c:pt>
                <c:pt idx="295">
                  <c:v>1245.4933625126271</c:v>
                </c:pt>
                <c:pt idx="296">
                  <c:v>1213.4933625126271</c:v>
                </c:pt>
                <c:pt idx="297">
                  <c:v>1213.4933625126271</c:v>
                </c:pt>
                <c:pt idx="298">
                  <c:v>1181.4933625126271</c:v>
                </c:pt>
                <c:pt idx="299">
                  <c:v>1149.4933625126271</c:v>
                </c:pt>
                <c:pt idx="300">
                  <c:v>1117.4933625126271</c:v>
                </c:pt>
                <c:pt idx="301">
                  <c:v>1085.4933625126271</c:v>
                </c:pt>
                <c:pt idx="302">
                  <c:v>1053.4933625126271</c:v>
                </c:pt>
                <c:pt idx="303">
                  <c:v>1021.4933625126271</c:v>
                </c:pt>
                <c:pt idx="304">
                  <c:v>1021.4933625126271</c:v>
                </c:pt>
                <c:pt idx="305">
                  <c:v>989.49336251262707</c:v>
                </c:pt>
                <c:pt idx="306">
                  <c:v>957.49336251262707</c:v>
                </c:pt>
                <c:pt idx="307">
                  <c:v>925.49336251262707</c:v>
                </c:pt>
                <c:pt idx="308">
                  <c:v>893.49336251262707</c:v>
                </c:pt>
                <c:pt idx="309">
                  <c:v>861.49336251262707</c:v>
                </c:pt>
                <c:pt idx="310">
                  <c:v>829.49336251262707</c:v>
                </c:pt>
                <c:pt idx="311">
                  <c:v>829.49336251262707</c:v>
                </c:pt>
                <c:pt idx="312">
                  <c:v>797.49336251262707</c:v>
                </c:pt>
                <c:pt idx="313">
                  <c:v>765.49336251262707</c:v>
                </c:pt>
                <c:pt idx="314">
                  <c:v>733.49336251262707</c:v>
                </c:pt>
                <c:pt idx="315">
                  <c:v>701.49336251262707</c:v>
                </c:pt>
                <c:pt idx="316">
                  <c:v>669.49336251262707</c:v>
                </c:pt>
                <c:pt idx="317">
                  <c:v>637.49336251262707</c:v>
                </c:pt>
                <c:pt idx="318">
                  <c:v>637.49336251262707</c:v>
                </c:pt>
                <c:pt idx="319">
                  <c:v>605.49336251262707</c:v>
                </c:pt>
                <c:pt idx="320">
                  <c:v>573.49336251262707</c:v>
                </c:pt>
                <c:pt idx="321">
                  <c:v>541.49336251262707</c:v>
                </c:pt>
                <c:pt idx="322">
                  <c:v>509.49336251262707</c:v>
                </c:pt>
                <c:pt idx="323">
                  <c:v>477.49336251262707</c:v>
                </c:pt>
                <c:pt idx="324">
                  <c:v>445.49336251262707</c:v>
                </c:pt>
                <c:pt idx="325">
                  <c:v>445.49336251262707</c:v>
                </c:pt>
                <c:pt idx="326">
                  <c:v>413.49336251262707</c:v>
                </c:pt>
                <c:pt idx="327">
                  <c:v>381.49336251262707</c:v>
                </c:pt>
                <c:pt idx="328">
                  <c:v>349.49336251262707</c:v>
                </c:pt>
                <c:pt idx="329">
                  <c:v>317.49336251262707</c:v>
                </c:pt>
                <c:pt idx="330">
                  <c:v>285.49336251262707</c:v>
                </c:pt>
                <c:pt idx="331">
                  <c:v>253.49336251262707</c:v>
                </c:pt>
                <c:pt idx="332">
                  <c:v>253.49336251262707</c:v>
                </c:pt>
                <c:pt idx="333">
                  <c:v>221.49336251262707</c:v>
                </c:pt>
                <c:pt idx="334">
                  <c:v>189.49336251262707</c:v>
                </c:pt>
                <c:pt idx="335">
                  <c:v>157.49336251262707</c:v>
                </c:pt>
                <c:pt idx="336">
                  <c:v>125.49336251262707</c:v>
                </c:pt>
                <c:pt idx="337">
                  <c:v>93.493362512627073</c:v>
                </c:pt>
                <c:pt idx="338">
                  <c:v>61.493362512627073</c:v>
                </c:pt>
                <c:pt idx="339">
                  <c:v>61.493362512627073</c:v>
                </c:pt>
                <c:pt idx="340">
                  <c:v>29.493362512627073</c:v>
                </c:pt>
                <c:pt idx="341">
                  <c:v>1859.3920350151525</c:v>
                </c:pt>
                <c:pt idx="342">
                  <c:v>1827.3920350151525</c:v>
                </c:pt>
                <c:pt idx="343">
                  <c:v>1795.3920350151525</c:v>
                </c:pt>
                <c:pt idx="344">
                  <c:v>1763.3920350151525</c:v>
                </c:pt>
                <c:pt idx="345">
                  <c:v>1731.3920350151525</c:v>
                </c:pt>
                <c:pt idx="346">
                  <c:v>1731.3920350151525</c:v>
                </c:pt>
                <c:pt idx="347">
                  <c:v>1699.3920350151525</c:v>
                </c:pt>
                <c:pt idx="348">
                  <c:v>1667.3920350151525</c:v>
                </c:pt>
                <c:pt idx="349">
                  <c:v>1635.3920350151525</c:v>
                </c:pt>
                <c:pt idx="350">
                  <c:v>1603.3920350151525</c:v>
                </c:pt>
                <c:pt idx="351">
                  <c:v>1571.3920350151525</c:v>
                </c:pt>
                <c:pt idx="352">
                  <c:v>1539.3920350151525</c:v>
                </c:pt>
                <c:pt idx="353">
                  <c:v>1539.3920350151525</c:v>
                </c:pt>
                <c:pt idx="354">
                  <c:v>1507.3920350151525</c:v>
                </c:pt>
                <c:pt idx="355">
                  <c:v>1475.3920350151525</c:v>
                </c:pt>
                <c:pt idx="356">
                  <c:v>1443.3920350151525</c:v>
                </c:pt>
                <c:pt idx="357">
                  <c:v>1411.3920350151525</c:v>
                </c:pt>
                <c:pt idx="358">
                  <c:v>1379.3920350151525</c:v>
                </c:pt>
                <c:pt idx="359">
                  <c:v>1347.3920350151525</c:v>
                </c:pt>
                <c:pt idx="360">
                  <c:v>1347.3920350151525</c:v>
                </c:pt>
                <c:pt idx="361">
                  <c:v>1315.3920350151525</c:v>
                </c:pt>
                <c:pt idx="362">
                  <c:v>1283.3920350151525</c:v>
                </c:pt>
                <c:pt idx="363">
                  <c:v>1251.3920350151525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973520"/>
        <c:axId val="408973128"/>
      </c:lineChart>
      <c:catAx>
        <c:axId val="408973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weekday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973128"/>
        <c:crosses val="autoZero"/>
        <c:auto val="1"/>
        <c:lblAlgn val="ctr"/>
        <c:lblOffset val="100"/>
        <c:noMultiLvlLbl val="0"/>
      </c:catAx>
      <c:valAx>
        <c:axId val="408973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Inventory</a:t>
                </a:r>
                <a:r>
                  <a:rPr lang="en-GB" baseline="0"/>
                  <a:t> Level</a:t>
                </a: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973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423861</xdr:colOff>
      <xdr:row>0</xdr:row>
      <xdr:rowOff>57745</xdr:rowOff>
    </xdr:from>
    <xdr:ext cx="760273" cy="500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1358502" y="57745"/>
              <a:ext cx="760273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b="0" i="1">
                        <a:latin typeface="Cambria Math" panose="02040503050406030204" pitchFamily="18" charset="0"/>
                      </a:rPr>
                      <m:t>𝑄</m:t>
                    </m:r>
                    <m:r>
                      <a:rPr lang="en-GB" sz="1100" b="0" i="1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𝐷</m:t>
                        </m:r>
                        <m:f>
                          <m:f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𝑐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𝑜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𝑐</m:t>
                                </m:r>
                              </m:e>
                              <m:sub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h</m:t>
                                </m:r>
                              </m:sub>
                            </m:sSub>
                          </m:den>
                        </m:f>
                      </m:e>
                    </m:rad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1358502" y="57745"/>
              <a:ext cx="760273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𝑄=√(2𝐷 𝑐_𝑜/𝑐_ℎ )</a:t>
              </a:r>
              <a:endParaRPr lang="en-GB" sz="1100"/>
            </a:p>
          </xdr:txBody>
        </xdr:sp>
      </mc:Fallback>
    </mc:AlternateContent>
    <xdr:clientData/>
  </xdr:oneCellAnchor>
  <xdr:twoCellAnchor>
    <xdr:from>
      <xdr:col>0</xdr:col>
      <xdr:colOff>433964</xdr:colOff>
      <xdr:row>14</xdr:row>
      <xdr:rowOff>109485</xdr:rowOff>
    </xdr:from>
    <xdr:to>
      <xdr:col>3</xdr:col>
      <xdr:colOff>1155654</xdr:colOff>
      <xdr:row>29</xdr:row>
      <xdr:rowOff>28526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1491343</xdr:colOff>
      <xdr:row>14</xdr:row>
      <xdr:rowOff>100692</xdr:rowOff>
    </xdr:from>
    <xdr:to>
      <xdr:col>12</xdr:col>
      <xdr:colOff>76200</xdr:colOff>
      <xdr:row>29</xdr:row>
      <xdr:rowOff>68035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9"/>
  <sheetViews>
    <sheetView tabSelected="1" zoomScaleNormal="100" workbookViewId="0">
      <selection activeCell="A17" sqref="A17"/>
    </sheetView>
  </sheetViews>
  <sheetFormatPr defaultRowHeight="14.4" x14ac:dyDescent="0.3"/>
  <cols>
    <col min="1" max="1" width="6.5546875" customWidth="1"/>
    <col min="2" max="2" width="9.5546875" bestFit="1" customWidth="1"/>
    <col min="3" max="3" width="22.33203125" customWidth="1"/>
    <col min="4" max="4" width="35.88671875" bestFit="1" customWidth="1"/>
    <col min="6" max="6" width="4.109375" customWidth="1"/>
    <col min="7" max="7" width="12" customWidth="1"/>
    <col min="8" max="8" width="5.109375" customWidth="1"/>
    <col min="9" max="9" width="3.6640625" customWidth="1"/>
    <col min="10" max="10" width="3.33203125" customWidth="1"/>
    <col min="11" max="11" width="5.109375" customWidth="1"/>
    <col min="12" max="13" width="9.109375" customWidth="1"/>
    <col min="14" max="14" width="13.88671875" customWidth="1"/>
    <col min="15" max="15" width="9.109375" customWidth="1"/>
    <col min="19" max="19" width="12.5546875" bestFit="1" customWidth="1"/>
    <col min="20" max="20" width="17.109375" customWidth="1"/>
    <col min="21" max="21" width="12.109375" bestFit="1" customWidth="1"/>
  </cols>
  <sheetData>
    <row r="1" spans="1:21" x14ac:dyDescent="0.3">
      <c r="K1">
        <f>ROUND(K2/C11,0)</f>
        <v>58</v>
      </c>
      <c r="N1">
        <f>SUM(N4:N369)</f>
        <v>10016</v>
      </c>
    </row>
    <row r="2" spans="1:21" ht="21" x14ac:dyDescent="0.4">
      <c r="A2" s="1" t="s">
        <v>0</v>
      </c>
      <c r="G2">
        <f>COUNT(G4:G369)</f>
        <v>366</v>
      </c>
      <c r="K2">
        <f>MAX(K4:K369)</f>
        <v>313</v>
      </c>
      <c r="M2">
        <f>SUM(M4:M369)</f>
        <v>11171.392035015153</v>
      </c>
      <c r="N2" s="30">
        <f>ROUND(C5/K2,0)</f>
        <v>32</v>
      </c>
    </row>
    <row r="3" spans="1:21" ht="15" thickBot="1" x14ac:dyDescent="0.35">
      <c r="F3" t="s">
        <v>28</v>
      </c>
      <c r="G3" t="s">
        <v>27</v>
      </c>
      <c r="H3" t="s">
        <v>29</v>
      </c>
      <c r="I3" t="s">
        <v>30</v>
      </c>
      <c r="J3" t="s">
        <v>31</v>
      </c>
      <c r="K3" t="s">
        <v>32</v>
      </c>
      <c r="L3" t="s">
        <v>33</v>
      </c>
      <c r="M3" t="s">
        <v>34</v>
      </c>
      <c r="N3" t="s">
        <v>36</v>
      </c>
      <c r="O3" t="s">
        <v>35</v>
      </c>
      <c r="R3" t="s">
        <v>37</v>
      </c>
      <c r="S3" t="s">
        <v>3</v>
      </c>
      <c r="T3" t="s">
        <v>2</v>
      </c>
      <c r="U3" t="s">
        <v>17</v>
      </c>
    </row>
    <row r="4" spans="1:21" x14ac:dyDescent="0.3">
      <c r="B4" s="3" t="s">
        <v>6</v>
      </c>
      <c r="C4" s="4" t="s">
        <v>7</v>
      </c>
      <c r="D4" s="5" t="s">
        <v>8</v>
      </c>
      <c r="F4">
        <v>1</v>
      </c>
      <c r="G4" s="27">
        <v>42370</v>
      </c>
      <c r="H4" s="28">
        <f>G4</f>
        <v>42370</v>
      </c>
      <c r="I4">
        <f>WEEKDAY(G4)</f>
        <v>6</v>
      </c>
      <c r="J4">
        <f>IF(I4=1,0,1)</f>
        <v>1</v>
      </c>
      <c r="K4">
        <f>J4</f>
        <v>1</v>
      </c>
      <c r="L4">
        <f>MOD(K4,$K$1)</f>
        <v>1</v>
      </c>
      <c r="M4">
        <f>IF(AND(L4=1,J4=1),$C$8,0)</f>
        <v>1861.8986725025254</v>
      </c>
      <c r="N4">
        <f>IF(J4=1,$N$2,0)</f>
        <v>32</v>
      </c>
      <c r="O4">
        <f>M4-N4</f>
        <v>1829.8986725025254</v>
      </c>
      <c r="R4">
        <v>100</v>
      </c>
      <c r="S4" s="32">
        <f>$C$5/R4*$C$7</f>
        <v>13000</v>
      </c>
      <c r="T4" s="31">
        <f>$C$6*R4/2</f>
        <v>37.5</v>
      </c>
      <c r="U4" s="31">
        <f>S4+T4</f>
        <v>13037.5</v>
      </c>
    </row>
    <row r="5" spans="1:21" x14ac:dyDescent="0.3">
      <c r="B5" s="6" t="s">
        <v>1</v>
      </c>
      <c r="C5" s="10">
        <v>10000</v>
      </c>
      <c r="D5" s="26" t="s">
        <v>26</v>
      </c>
      <c r="F5">
        <v>2</v>
      </c>
      <c r="G5" s="27">
        <v>42371</v>
      </c>
      <c r="H5" s="28">
        <f t="shared" ref="H5:H68" si="0">G5</f>
        <v>42371</v>
      </c>
      <c r="I5">
        <f t="shared" ref="I5:I6" si="1">WEEKDAY(G5)</f>
        <v>7</v>
      </c>
      <c r="J5" s="29">
        <v>0</v>
      </c>
      <c r="K5">
        <f>K4+J5</f>
        <v>1</v>
      </c>
      <c r="L5">
        <f t="shared" ref="L5:L68" si="2">MOD(K5,$K$1)</f>
        <v>1</v>
      </c>
      <c r="M5">
        <f t="shared" ref="M5:M68" si="3">IF(AND(L5=1,J5=1),$C$8,0)</f>
        <v>0</v>
      </c>
      <c r="N5">
        <f t="shared" ref="N5:N68" si="4">IF(J5=1,$N$2,0)</f>
        <v>0</v>
      </c>
      <c r="O5">
        <f>O4+M5-N5</f>
        <v>1829.8986725025254</v>
      </c>
      <c r="R5">
        <v>200</v>
      </c>
      <c r="S5" s="32">
        <f t="shared" ref="S5:S43" si="5">$C$5/R5*$C$7</f>
        <v>6500</v>
      </c>
      <c r="T5" s="31">
        <f t="shared" ref="T5:T43" si="6">$C$6*R5/2</f>
        <v>75</v>
      </c>
      <c r="U5" s="31">
        <f t="shared" ref="U5:U43" si="7">S5+T5</f>
        <v>6575</v>
      </c>
    </row>
    <row r="6" spans="1:21" ht="15.6" x14ac:dyDescent="0.35">
      <c r="B6" s="8" t="s">
        <v>4</v>
      </c>
      <c r="C6" s="11">
        <v>0.75</v>
      </c>
      <c r="D6" s="9" t="s">
        <v>19</v>
      </c>
      <c r="F6">
        <v>3</v>
      </c>
      <c r="G6" s="27">
        <v>42372</v>
      </c>
      <c r="H6" s="28">
        <f t="shared" si="0"/>
        <v>42372</v>
      </c>
      <c r="I6">
        <f t="shared" si="1"/>
        <v>1</v>
      </c>
      <c r="J6">
        <f t="shared" ref="J6:J68" si="8">IF(I6=1,0,1)</f>
        <v>0</v>
      </c>
      <c r="K6">
        <f t="shared" ref="K6:K69" si="9">K5+J6</f>
        <v>1</v>
      </c>
      <c r="L6">
        <f t="shared" si="2"/>
        <v>1</v>
      </c>
      <c r="M6">
        <f t="shared" si="3"/>
        <v>0</v>
      </c>
      <c r="N6">
        <f t="shared" si="4"/>
        <v>0</v>
      </c>
      <c r="O6">
        <f t="shared" ref="O6:O69" si="10">O5+M6-N6</f>
        <v>1829.8986725025254</v>
      </c>
      <c r="R6">
        <v>300</v>
      </c>
      <c r="S6" s="32">
        <f t="shared" si="5"/>
        <v>4333.3333333333339</v>
      </c>
      <c r="T6" s="31">
        <f t="shared" si="6"/>
        <v>112.5</v>
      </c>
      <c r="U6" s="31">
        <f t="shared" si="7"/>
        <v>4445.8333333333339</v>
      </c>
    </row>
    <row r="7" spans="1:21" ht="16.2" thickBot="1" x14ac:dyDescent="0.4">
      <c r="B7" s="13" t="s">
        <v>5</v>
      </c>
      <c r="C7" s="14">
        <v>130</v>
      </c>
      <c r="D7" s="25" t="s">
        <v>20</v>
      </c>
      <c r="F7">
        <v>4</v>
      </c>
      <c r="G7" s="27">
        <v>42373</v>
      </c>
      <c r="H7" s="28">
        <f t="shared" si="0"/>
        <v>42373</v>
      </c>
      <c r="I7">
        <f t="shared" ref="I7:I10" si="11">WEEKDAY(G7)</f>
        <v>2</v>
      </c>
      <c r="J7">
        <f t="shared" si="8"/>
        <v>1</v>
      </c>
      <c r="K7">
        <f t="shared" si="9"/>
        <v>2</v>
      </c>
      <c r="L7">
        <f t="shared" si="2"/>
        <v>2</v>
      </c>
      <c r="M7">
        <f t="shared" si="3"/>
        <v>0</v>
      </c>
      <c r="N7">
        <f t="shared" si="4"/>
        <v>32</v>
      </c>
      <c r="O7">
        <f t="shared" si="10"/>
        <v>1797.8986725025254</v>
      </c>
      <c r="R7">
        <v>400</v>
      </c>
      <c r="S7" s="32">
        <f t="shared" si="5"/>
        <v>3250</v>
      </c>
      <c r="T7" s="31">
        <f t="shared" si="6"/>
        <v>150</v>
      </c>
      <c r="U7" s="31">
        <f t="shared" si="7"/>
        <v>3400</v>
      </c>
    </row>
    <row r="8" spans="1:21" x14ac:dyDescent="0.3">
      <c r="B8" s="15" t="s">
        <v>9</v>
      </c>
      <c r="C8" s="16">
        <f>SQRT(2*C5*C7/C6)</f>
        <v>1861.8986725025254</v>
      </c>
      <c r="D8" s="17" t="s">
        <v>10</v>
      </c>
      <c r="F8">
        <v>5</v>
      </c>
      <c r="G8" s="27">
        <v>42374</v>
      </c>
      <c r="H8" s="28">
        <f t="shared" si="0"/>
        <v>42374</v>
      </c>
      <c r="I8">
        <f t="shared" si="11"/>
        <v>3</v>
      </c>
      <c r="J8">
        <f t="shared" si="8"/>
        <v>1</v>
      </c>
      <c r="K8">
        <f t="shared" si="9"/>
        <v>3</v>
      </c>
      <c r="L8">
        <f t="shared" si="2"/>
        <v>3</v>
      </c>
      <c r="M8">
        <f t="shared" si="3"/>
        <v>0</v>
      </c>
      <c r="N8">
        <f t="shared" si="4"/>
        <v>32</v>
      </c>
      <c r="O8">
        <f t="shared" si="10"/>
        <v>1765.8986725025254</v>
      </c>
      <c r="R8">
        <v>500</v>
      </c>
      <c r="S8" s="32">
        <f t="shared" si="5"/>
        <v>2600</v>
      </c>
      <c r="T8" s="31">
        <f t="shared" si="6"/>
        <v>187.5</v>
      </c>
      <c r="U8" s="31">
        <f t="shared" si="7"/>
        <v>2787.5</v>
      </c>
    </row>
    <row r="9" spans="1:21" ht="15.6" x14ac:dyDescent="0.35">
      <c r="B9" s="8" t="s">
        <v>12</v>
      </c>
      <c r="C9" s="33">
        <f>C8/2*C6</f>
        <v>698.21200218844706</v>
      </c>
      <c r="D9" s="26" t="s">
        <v>21</v>
      </c>
      <c r="F9">
        <v>6</v>
      </c>
      <c r="G9" s="27">
        <v>42375</v>
      </c>
      <c r="H9" s="28">
        <f t="shared" si="0"/>
        <v>42375</v>
      </c>
      <c r="I9">
        <f t="shared" si="11"/>
        <v>4</v>
      </c>
      <c r="J9">
        <f t="shared" si="8"/>
        <v>1</v>
      </c>
      <c r="K9">
        <f t="shared" si="9"/>
        <v>4</v>
      </c>
      <c r="L9">
        <f t="shared" si="2"/>
        <v>4</v>
      </c>
      <c r="M9">
        <f t="shared" si="3"/>
        <v>0</v>
      </c>
      <c r="N9">
        <f t="shared" si="4"/>
        <v>32</v>
      </c>
      <c r="O9">
        <f t="shared" si="10"/>
        <v>1733.8986725025254</v>
      </c>
      <c r="R9">
        <v>600</v>
      </c>
      <c r="S9" s="32">
        <f t="shared" si="5"/>
        <v>2166.666666666667</v>
      </c>
      <c r="T9" s="31">
        <f t="shared" si="6"/>
        <v>225</v>
      </c>
      <c r="U9" s="31">
        <f t="shared" si="7"/>
        <v>2391.666666666667</v>
      </c>
    </row>
    <row r="10" spans="1:21" ht="15.6" x14ac:dyDescent="0.35">
      <c r="B10" s="18" t="s">
        <v>13</v>
      </c>
      <c r="C10" s="34">
        <f>C7*C5/C8</f>
        <v>698.21200218844706</v>
      </c>
      <c r="D10" s="19" t="s">
        <v>22</v>
      </c>
      <c r="F10">
        <v>7</v>
      </c>
      <c r="G10" s="27">
        <v>42376</v>
      </c>
      <c r="H10" s="28">
        <f t="shared" si="0"/>
        <v>42376</v>
      </c>
      <c r="I10">
        <f t="shared" si="11"/>
        <v>5</v>
      </c>
      <c r="J10">
        <f t="shared" si="8"/>
        <v>1</v>
      </c>
      <c r="K10">
        <f t="shared" si="9"/>
        <v>5</v>
      </c>
      <c r="L10">
        <f t="shared" si="2"/>
        <v>5</v>
      </c>
      <c r="M10">
        <f t="shared" si="3"/>
        <v>0</v>
      </c>
      <c r="N10">
        <f t="shared" si="4"/>
        <v>32</v>
      </c>
      <c r="O10">
        <f t="shared" si="10"/>
        <v>1701.8986725025254</v>
      </c>
      <c r="R10">
        <v>700</v>
      </c>
      <c r="S10" s="32">
        <f t="shared" si="5"/>
        <v>1857.1428571428573</v>
      </c>
      <c r="T10" s="31">
        <f t="shared" si="6"/>
        <v>262.5</v>
      </c>
      <c r="U10" s="31">
        <f t="shared" si="7"/>
        <v>2119.6428571428573</v>
      </c>
    </row>
    <row r="11" spans="1:21" ht="15" thickBot="1" x14ac:dyDescent="0.35">
      <c r="B11" s="13" t="s">
        <v>11</v>
      </c>
      <c r="C11" s="20">
        <f>C5/C8</f>
        <v>5.3708615552957468</v>
      </c>
      <c r="D11" s="25" t="s">
        <v>23</v>
      </c>
      <c r="F11">
        <v>8</v>
      </c>
      <c r="G11" s="27">
        <v>42377</v>
      </c>
      <c r="H11" s="28">
        <f t="shared" si="0"/>
        <v>42377</v>
      </c>
      <c r="I11">
        <f t="shared" ref="I11:I74" si="12">WEEKDAY(G11)</f>
        <v>6</v>
      </c>
      <c r="J11">
        <f t="shared" si="8"/>
        <v>1</v>
      </c>
      <c r="K11">
        <f t="shared" si="9"/>
        <v>6</v>
      </c>
      <c r="L11">
        <f t="shared" si="2"/>
        <v>6</v>
      </c>
      <c r="M11">
        <f t="shared" si="3"/>
        <v>0</v>
      </c>
      <c r="N11">
        <f t="shared" si="4"/>
        <v>32</v>
      </c>
      <c r="O11">
        <f t="shared" si="10"/>
        <v>1669.8986725025254</v>
      </c>
      <c r="R11">
        <v>800</v>
      </c>
      <c r="S11" s="32">
        <f t="shared" si="5"/>
        <v>1625</v>
      </c>
      <c r="T11" s="31">
        <f t="shared" si="6"/>
        <v>300</v>
      </c>
      <c r="U11" s="31">
        <f t="shared" si="7"/>
        <v>1925</v>
      </c>
    </row>
    <row r="12" spans="1:21" x14ac:dyDescent="0.3">
      <c r="B12" s="21" t="s">
        <v>14</v>
      </c>
      <c r="C12" s="35">
        <f>C9+C10</f>
        <v>1396.4240043768941</v>
      </c>
      <c r="D12" s="22" t="s">
        <v>24</v>
      </c>
      <c r="F12">
        <v>9</v>
      </c>
      <c r="G12" s="27">
        <v>42378</v>
      </c>
      <c r="H12" s="28">
        <f t="shared" si="0"/>
        <v>42378</v>
      </c>
      <c r="I12">
        <f t="shared" si="12"/>
        <v>7</v>
      </c>
      <c r="J12">
        <f t="shared" si="8"/>
        <v>1</v>
      </c>
      <c r="K12">
        <f t="shared" si="9"/>
        <v>7</v>
      </c>
      <c r="L12">
        <f t="shared" si="2"/>
        <v>7</v>
      </c>
      <c r="M12">
        <f t="shared" si="3"/>
        <v>0</v>
      </c>
      <c r="N12">
        <f t="shared" si="4"/>
        <v>32</v>
      </c>
      <c r="O12">
        <f t="shared" si="10"/>
        <v>1637.8986725025254</v>
      </c>
      <c r="R12">
        <v>900</v>
      </c>
      <c r="S12" s="32">
        <f t="shared" si="5"/>
        <v>1444.4444444444443</v>
      </c>
      <c r="T12" s="31">
        <f t="shared" si="6"/>
        <v>337.5</v>
      </c>
      <c r="U12" s="31">
        <f t="shared" si="7"/>
        <v>1781.9444444444443</v>
      </c>
    </row>
    <row r="13" spans="1:21" x14ac:dyDescent="0.3">
      <c r="B13" s="18" t="s">
        <v>18</v>
      </c>
      <c r="C13" s="2">
        <f>6*52-6</f>
        <v>306</v>
      </c>
      <c r="D13" s="7" t="s">
        <v>16</v>
      </c>
      <c r="F13">
        <v>10</v>
      </c>
      <c r="G13" s="27">
        <v>42379</v>
      </c>
      <c r="H13" s="28">
        <f t="shared" si="0"/>
        <v>42379</v>
      </c>
      <c r="I13">
        <f t="shared" si="12"/>
        <v>1</v>
      </c>
      <c r="J13">
        <f t="shared" si="8"/>
        <v>0</v>
      </c>
      <c r="K13">
        <f t="shared" si="9"/>
        <v>7</v>
      </c>
      <c r="L13">
        <f t="shared" si="2"/>
        <v>7</v>
      </c>
      <c r="M13">
        <f t="shared" si="3"/>
        <v>0</v>
      </c>
      <c r="N13">
        <f t="shared" si="4"/>
        <v>0</v>
      </c>
      <c r="O13">
        <f t="shared" si="10"/>
        <v>1637.8986725025254</v>
      </c>
      <c r="R13">
        <v>1000</v>
      </c>
      <c r="S13" s="32">
        <f t="shared" si="5"/>
        <v>1300</v>
      </c>
      <c r="T13" s="31">
        <f t="shared" si="6"/>
        <v>375</v>
      </c>
      <c r="U13" s="31">
        <f t="shared" si="7"/>
        <v>1675</v>
      </c>
    </row>
    <row r="14" spans="1:21" ht="15" thickBot="1" x14ac:dyDescent="0.35">
      <c r="B14" s="12" t="s">
        <v>15</v>
      </c>
      <c r="C14" s="23">
        <f>C13/C11</f>
        <v>56.974099378577279</v>
      </c>
      <c r="D14" s="24" t="s">
        <v>25</v>
      </c>
      <c r="F14">
        <v>11</v>
      </c>
      <c r="G14" s="27">
        <v>42380</v>
      </c>
      <c r="H14" s="28">
        <f t="shared" si="0"/>
        <v>42380</v>
      </c>
      <c r="I14">
        <f t="shared" si="12"/>
        <v>2</v>
      </c>
      <c r="J14">
        <f t="shared" si="8"/>
        <v>1</v>
      </c>
      <c r="K14">
        <f t="shared" si="9"/>
        <v>8</v>
      </c>
      <c r="L14">
        <f t="shared" si="2"/>
        <v>8</v>
      </c>
      <c r="M14">
        <f t="shared" si="3"/>
        <v>0</v>
      </c>
      <c r="N14">
        <f t="shared" si="4"/>
        <v>32</v>
      </c>
      <c r="O14">
        <f t="shared" si="10"/>
        <v>1605.8986725025254</v>
      </c>
      <c r="R14">
        <v>1100</v>
      </c>
      <c r="S14" s="32">
        <f t="shared" si="5"/>
        <v>1181.818181818182</v>
      </c>
      <c r="T14" s="31">
        <f t="shared" si="6"/>
        <v>412.5</v>
      </c>
      <c r="U14" s="31">
        <f t="shared" si="7"/>
        <v>1594.318181818182</v>
      </c>
    </row>
    <row r="15" spans="1:21" x14ac:dyDescent="0.3">
      <c r="F15">
        <v>12</v>
      </c>
      <c r="G15" s="27">
        <v>42381</v>
      </c>
      <c r="H15" s="28">
        <f t="shared" si="0"/>
        <v>42381</v>
      </c>
      <c r="I15">
        <f t="shared" si="12"/>
        <v>3</v>
      </c>
      <c r="J15">
        <f t="shared" si="8"/>
        <v>1</v>
      </c>
      <c r="K15">
        <f t="shared" si="9"/>
        <v>9</v>
      </c>
      <c r="L15">
        <f t="shared" si="2"/>
        <v>9</v>
      </c>
      <c r="M15">
        <f t="shared" si="3"/>
        <v>0</v>
      </c>
      <c r="N15">
        <f t="shared" si="4"/>
        <v>32</v>
      </c>
      <c r="O15">
        <f t="shared" si="10"/>
        <v>1573.8986725025254</v>
      </c>
      <c r="R15">
        <v>1200</v>
      </c>
      <c r="S15" s="32">
        <f t="shared" si="5"/>
        <v>1083.3333333333335</v>
      </c>
      <c r="T15" s="31">
        <f t="shared" si="6"/>
        <v>450</v>
      </c>
      <c r="U15" s="31">
        <f t="shared" si="7"/>
        <v>1533.3333333333335</v>
      </c>
    </row>
    <row r="16" spans="1:21" x14ac:dyDescent="0.3">
      <c r="F16">
        <v>13</v>
      </c>
      <c r="G16" s="27">
        <v>42382</v>
      </c>
      <c r="H16" s="28">
        <f t="shared" si="0"/>
        <v>42382</v>
      </c>
      <c r="I16">
        <f t="shared" si="12"/>
        <v>4</v>
      </c>
      <c r="J16">
        <f t="shared" si="8"/>
        <v>1</v>
      </c>
      <c r="K16">
        <f t="shared" si="9"/>
        <v>10</v>
      </c>
      <c r="L16">
        <f t="shared" si="2"/>
        <v>10</v>
      </c>
      <c r="M16">
        <f t="shared" si="3"/>
        <v>0</v>
      </c>
      <c r="N16">
        <f t="shared" si="4"/>
        <v>32</v>
      </c>
      <c r="O16">
        <f t="shared" si="10"/>
        <v>1541.8986725025254</v>
      </c>
      <c r="R16">
        <v>1300</v>
      </c>
      <c r="S16" s="32">
        <f t="shared" si="5"/>
        <v>1000</v>
      </c>
      <c r="T16" s="31">
        <f t="shared" si="6"/>
        <v>487.5</v>
      </c>
      <c r="U16" s="31">
        <f t="shared" si="7"/>
        <v>1487.5</v>
      </c>
    </row>
    <row r="17" spans="6:21" x14ac:dyDescent="0.3">
      <c r="F17">
        <v>14</v>
      </c>
      <c r="G17" s="27">
        <v>42383</v>
      </c>
      <c r="H17" s="28">
        <f t="shared" si="0"/>
        <v>42383</v>
      </c>
      <c r="I17">
        <f t="shared" si="12"/>
        <v>5</v>
      </c>
      <c r="J17">
        <f t="shared" si="8"/>
        <v>1</v>
      </c>
      <c r="K17">
        <f t="shared" si="9"/>
        <v>11</v>
      </c>
      <c r="L17">
        <f t="shared" si="2"/>
        <v>11</v>
      </c>
      <c r="M17">
        <f t="shared" si="3"/>
        <v>0</v>
      </c>
      <c r="N17">
        <f t="shared" si="4"/>
        <v>32</v>
      </c>
      <c r="O17">
        <f t="shared" si="10"/>
        <v>1509.8986725025254</v>
      </c>
      <c r="R17">
        <v>1400</v>
      </c>
      <c r="S17" s="32">
        <f t="shared" si="5"/>
        <v>928.57142857142867</v>
      </c>
      <c r="T17" s="31">
        <f t="shared" si="6"/>
        <v>525</v>
      </c>
      <c r="U17" s="31">
        <f t="shared" si="7"/>
        <v>1453.5714285714287</v>
      </c>
    </row>
    <row r="18" spans="6:21" x14ac:dyDescent="0.3">
      <c r="F18">
        <v>15</v>
      </c>
      <c r="G18" s="27">
        <v>42384</v>
      </c>
      <c r="H18" s="28">
        <f t="shared" si="0"/>
        <v>42384</v>
      </c>
      <c r="I18">
        <f t="shared" si="12"/>
        <v>6</v>
      </c>
      <c r="J18">
        <f t="shared" si="8"/>
        <v>1</v>
      </c>
      <c r="K18">
        <f t="shared" si="9"/>
        <v>12</v>
      </c>
      <c r="L18">
        <f t="shared" si="2"/>
        <v>12</v>
      </c>
      <c r="M18">
        <f t="shared" si="3"/>
        <v>0</v>
      </c>
      <c r="N18">
        <f t="shared" si="4"/>
        <v>32</v>
      </c>
      <c r="O18">
        <f t="shared" si="10"/>
        <v>1477.8986725025254</v>
      </c>
      <c r="R18">
        <v>1500</v>
      </c>
      <c r="S18" s="32">
        <f t="shared" si="5"/>
        <v>866.66666666666674</v>
      </c>
      <c r="T18" s="31">
        <f t="shared" si="6"/>
        <v>562.5</v>
      </c>
      <c r="U18" s="31">
        <f t="shared" si="7"/>
        <v>1429.1666666666667</v>
      </c>
    </row>
    <row r="19" spans="6:21" x14ac:dyDescent="0.3">
      <c r="F19">
        <v>16</v>
      </c>
      <c r="G19" s="27">
        <v>42385</v>
      </c>
      <c r="H19" s="28">
        <f t="shared" si="0"/>
        <v>42385</v>
      </c>
      <c r="I19">
        <f t="shared" si="12"/>
        <v>7</v>
      </c>
      <c r="J19">
        <f t="shared" si="8"/>
        <v>1</v>
      </c>
      <c r="K19">
        <f t="shared" si="9"/>
        <v>13</v>
      </c>
      <c r="L19">
        <f t="shared" si="2"/>
        <v>13</v>
      </c>
      <c r="M19">
        <f t="shared" si="3"/>
        <v>0</v>
      </c>
      <c r="N19">
        <f t="shared" si="4"/>
        <v>32</v>
      </c>
      <c r="O19">
        <f t="shared" si="10"/>
        <v>1445.8986725025254</v>
      </c>
      <c r="R19">
        <v>1600</v>
      </c>
      <c r="S19" s="32">
        <f t="shared" si="5"/>
        <v>812.5</v>
      </c>
      <c r="T19" s="31">
        <f t="shared" si="6"/>
        <v>600</v>
      </c>
      <c r="U19" s="31">
        <f t="shared" si="7"/>
        <v>1412.5</v>
      </c>
    </row>
    <row r="20" spans="6:21" x14ac:dyDescent="0.3">
      <c r="F20">
        <v>17</v>
      </c>
      <c r="G20" s="27">
        <v>42386</v>
      </c>
      <c r="H20" s="28">
        <f t="shared" si="0"/>
        <v>42386</v>
      </c>
      <c r="I20">
        <f t="shared" si="12"/>
        <v>1</v>
      </c>
      <c r="J20">
        <f t="shared" si="8"/>
        <v>0</v>
      </c>
      <c r="K20">
        <f t="shared" si="9"/>
        <v>13</v>
      </c>
      <c r="L20">
        <f t="shared" si="2"/>
        <v>13</v>
      </c>
      <c r="M20">
        <f t="shared" si="3"/>
        <v>0</v>
      </c>
      <c r="N20">
        <f t="shared" si="4"/>
        <v>0</v>
      </c>
      <c r="O20">
        <f t="shared" si="10"/>
        <v>1445.8986725025254</v>
      </c>
      <c r="R20">
        <v>1700</v>
      </c>
      <c r="S20" s="32">
        <f t="shared" si="5"/>
        <v>764.70588235294122</v>
      </c>
      <c r="T20" s="31">
        <f t="shared" si="6"/>
        <v>637.5</v>
      </c>
      <c r="U20" s="31">
        <f t="shared" si="7"/>
        <v>1402.2058823529412</v>
      </c>
    </row>
    <row r="21" spans="6:21" x14ac:dyDescent="0.3">
      <c r="F21">
        <v>18</v>
      </c>
      <c r="G21" s="27">
        <v>42387</v>
      </c>
      <c r="H21" s="28">
        <f t="shared" si="0"/>
        <v>42387</v>
      </c>
      <c r="I21">
        <f t="shared" si="12"/>
        <v>2</v>
      </c>
      <c r="J21">
        <f t="shared" si="8"/>
        <v>1</v>
      </c>
      <c r="K21">
        <f t="shared" si="9"/>
        <v>14</v>
      </c>
      <c r="L21">
        <f t="shared" si="2"/>
        <v>14</v>
      </c>
      <c r="M21">
        <f t="shared" si="3"/>
        <v>0</v>
      </c>
      <c r="N21">
        <f t="shared" si="4"/>
        <v>32</v>
      </c>
      <c r="O21">
        <f t="shared" si="10"/>
        <v>1413.8986725025254</v>
      </c>
      <c r="R21">
        <v>1800</v>
      </c>
      <c r="S21" s="32">
        <f t="shared" si="5"/>
        <v>722.22222222222217</v>
      </c>
      <c r="T21" s="31">
        <f t="shared" si="6"/>
        <v>675</v>
      </c>
      <c r="U21" s="31">
        <f t="shared" si="7"/>
        <v>1397.2222222222222</v>
      </c>
    </row>
    <row r="22" spans="6:21" x14ac:dyDescent="0.3">
      <c r="F22">
        <v>19</v>
      </c>
      <c r="G22" s="27">
        <v>42388</v>
      </c>
      <c r="H22" s="28">
        <f t="shared" si="0"/>
        <v>42388</v>
      </c>
      <c r="I22">
        <f t="shared" si="12"/>
        <v>3</v>
      </c>
      <c r="J22">
        <f t="shared" si="8"/>
        <v>1</v>
      </c>
      <c r="K22">
        <f t="shared" si="9"/>
        <v>15</v>
      </c>
      <c r="L22">
        <f t="shared" si="2"/>
        <v>15</v>
      </c>
      <c r="M22">
        <f t="shared" si="3"/>
        <v>0</v>
      </c>
      <c r="N22">
        <f t="shared" si="4"/>
        <v>32</v>
      </c>
      <c r="O22">
        <f t="shared" si="10"/>
        <v>1381.8986725025254</v>
      </c>
      <c r="R22">
        <v>1900</v>
      </c>
      <c r="S22" s="32">
        <f t="shared" si="5"/>
        <v>684.21052631578948</v>
      </c>
      <c r="T22" s="31">
        <f t="shared" si="6"/>
        <v>712.5</v>
      </c>
      <c r="U22" s="31">
        <f t="shared" si="7"/>
        <v>1396.7105263157896</v>
      </c>
    </row>
    <row r="23" spans="6:21" x14ac:dyDescent="0.3">
      <c r="F23">
        <v>20</v>
      </c>
      <c r="G23" s="27">
        <v>42389</v>
      </c>
      <c r="H23" s="28">
        <f t="shared" si="0"/>
        <v>42389</v>
      </c>
      <c r="I23">
        <f t="shared" si="12"/>
        <v>4</v>
      </c>
      <c r="J23">
        <f t="shared" si="8"/>
        <v>1</v>
      </c>
      <c r="K23">
        <f t="shared" si="9"/>
        <v>16</v>
      </c>
      <c r="L23">
        <f t="shared" si="2"/>
        <v>16</v>
      </c>
      <c r="M23">
        <f t="shared" si="3"/>
        <v>0</v>
      </c>
      <c r="N23">
        <f t="shared" si="4"/>
        <v>32</v>
      </c>
      <c r="O23">
        <f t="shared" si="10"/>
        <v>1349.8986725025254</v>
      </c>
      <c r="R23">
        <v>2000</v>
      </c>
      <c r="S23" s="32">
        <f t="shared" si="5"/>
        <v>650</v>
      </c>
      <c r="T23" s="31">
        <f t="shared" si="6"/>
        <v>750</v>
      </c>
      <c r="U23" s="31">
        <f t="shared" si="7"/>
        <v>1400</v>
      </c>
    </row>
    <row r="24" spans="6:21" x14ac:dyDescent="0.3">
      <c r="F24">
        <v>21</v>
      </c>
      <c r="G24" s="27">
        <v>42390</v>
      </c>
      <c r="H24" s="28">
        <f t="shared" si="0"/>
        <v>42390</v>
      </c>
      <c r="I24">
        <f t="shared" si="12"/>
        <v>5</v>
      </c>
      <c r="J24">
        <f t="shared" si="8"/>
        <v>1</v>
      </c>
      <c r="K24">
        <f t="shared" si="9"/>
        <v>17</v>
      </c>
      <c r="L24">
        <f t="shared" si="2"/>
        <v>17</v>
      </c>
      <c r="M24">
        <f t="shared" si="3"/>
        <v>0</v>
      </c>
      <c r="N24">
        <f t="shared" si="4"/>
        <v>32</v>
      </c>
      <c r="O24">
        <f t="shared" si="10"/>
        <v>1317.8986725025254</v>
      </c>
      <c r="R24">
        <v>2100</v>
      </c>
      <c r="S24" s="32">
        <f t="shared" si="5"/>
        <v>619.04761904761904</v>
      </c>
      <c r="T24" s="31">
        <f t="shared" si="6"/>
        <v>787.5</v>
      </c>
      <c r="U24" s="31">
        <f t="shared" si="7"/>
        <v>1406.547619047619</v>
      </c>
    </row>
    <row r="25" spans="6:21" x14ac:dyDescent="0.3">
      <c r="F25">
        <v>22</v>
      </c>
      <c r="G25" s="27">
        <v>42391</v>
      </c>
      <c r="H25" s="28">
        <f t="shared" si="0"/>
        <v>42391</v>
      </c>
      <c r="I25">
        <f t="shared" si="12"/>
        <v>6</v>
      </c>
      <c r="J25">
        <f t="shared" si="8"/>
        <v>1</v>
      </c>
      <c r="K25">
        <f t="shared" si="9"/>
        <v>18</v>
      </c>
      <c r="L25">
        <f t="shared" si="2"/>
        <v>18</v>
      </c>
      <c r="M25">
        <f t="shared" si="3"/>
        <v>0</v>
      </c>
      <c r="N25">
        <f t="shared" si="4"/>
        <v>32</v>
      </c>
      <c r="O25">
        <f t="shared" si="10"/>
        <v>1285.8986725025254</v>
      </c>
      <c r="R25">
        <v>2200</v>
      </c>
      <c r="S25" s="32">
        <f t="shared" si="5"/>
        <v>590.90909090909099</v>
      </c>
      <c r="T25" s="31">
        <f t="shared" si="6"/>
        <v>825</v>
      </c>
      <c r="U25" s="31">
        <f t="shared" si="7"/>
        <v>1415.909090909091</v>
      </c>
    </row>
    <row r="26" spans="6:21" x14ac:dyDescent="0.3">
      <c r="F26">
        <v>23</v>
      </c>
      <c r="G26" s="27">
        <v>42392</v>
      </c>
      <c r="H26" s="28">
        <f t="shared" si="0"/>
        <v>42392</v>
      </c>
      <c r="I26">
        <f t="shared" si="12"/>
        <v>7</v>
      </c>
      <c r="J26">
        <f t="shared" si="8"/>
        <v>1</v>
      </c>
      <c r="K26">
        <f t="shared" si="9"/>
        <v>19</v>
      </c>
      <c r="L26">
        <f t="shared" si="2"/>
        <v>19</v>
      </c>
      <c r="M26">
        <f t="shared" si="3"/>
        <v>0</v>
      </c>
      <c r="N26">
        <f t="shared" si="4"/>
        <v>32</v>
      </c>
      <c r="O26">
        <f t="shared" si="10"/>
        <v>1253.8986725025254</v>
      </c>
      <c r="R26">
        <v>2300</v>
      </c>
      <c r="S26" s="32">
        <f t="shared" si="5"/>
        <v>565.21739130434776</v>
      </c>
      <c r="T26" s="31">
        <f t="shared" si="6"/>
        <v>862.5</v>
      </c>
      <c r="U26" s="31">
        <f t="shared" si="7"/>
        <v>1427.7173913043478</v>
      </c>
    </row>
    <row r="27" spans="6:21" x14ac:dyDescent="0.3">
      <c r="F27">
        <v>24</v>
      </c>
      <c r="G27" s="27">
        <v>42393</v>
      </c>
      <c r="H27" s="28">
        <f t="shared" si="0"/>
        <v>42393</v>
      </c>
      <c r="I27">
        <f t="shared" si="12"/>
        <v>1</v>
      </c>
      <c r="J27">
        <f t="shared" si="8"/>
        <v>0</v>
      </c>
      <c r="K27">
        <f t="shared" si="9"/>
        <v>19</v>
      </c>
      <c r="L27">
        <f t="shared" si="2"/>
        <v>19</v>
      </c>
      <c r="M27">
        <f t="shared" si="3"/>
        <v>0</v>
      </c>
      <c r="N27">
        <f t="shared" si="4"/>
        <v>0</v>
      </c>
      <c r="O27">
        <f t="shared" si="10"/>
        <v>1253.8986725025254</v>
      </c>
      <c r="R27">
        <v>2400</v>
      </c>
      <c r="S27" s="32">
        <f t="shared" si="5"/>
        <v>541.66666666666674</v>
      </c>
      <c r="T27" s="31">
        <f t="shared" si="6"/>
        <v>900</v>
      </c>
      <c r="U27" s="31">
        <f t="shared" si="7"/>
        <v>1441.6666666666667</v>
      </c>
    </row>
    <row r="28" spans="6:21" x14ac:dyDescent="0.3">
      <c r="F28">
        <v>25</v>
      </c>
      <c r="G28" s="27">
        <v>42394</v>
      </c>
      <c r="H28" s="28">
        <f t="shared" si="0"/>
        <v>42394</v>
      </c>
      <c r="I28">
        <f t="shared" si="12"/>
        <v>2</v>
      </c>
      <c r="J28">
        <f t="shared" si="8"/>
        <v>1</v>
      </c>
      <c r="K28">
        <f t="shared" si="9"/>
        <v>20</v>
      </c>
      <c r="L28">
        <f t="shared" si="2"/>
        <v>20</v>
      </c>
      <c r="M28">
        <f t="shared" si="3"/>
        <v>0</v>
      </c>
      <c r="N28">
        <f t="shared" si="4"/>
        <v>32</v>
      </c>
      <c r="O28">
        <f t="shared" si="10"/>
        <v>1221.8986725025254</v>
      </c>
      <c r="R28">
        <v>2500</v>
      </c>
      <c r="S28" s="32">
        <f t="shared" si="5"/>
        <v>520</v>
      </c>
      <c r="T28" s="31">
        <f t="shared" si="6"/>
        <v>937.5</v>
      </c>
      <c r="U28" s="31">
        <f t="shared" si="7"/>
        <v>1457.5</v>
      </c>
    </row>
    <row r="29" spans="6:21" x14ac:dyDescent="0.3">
      <c r="F29">
        <v>26</v>
      </c>
      <c r="G29" s="27">
        <v>42395</v>
      </c>
      <c r="H29" s="28">
        <f t="shared" si="0"/>
        <v>42395</v>
      </c>
      <c r="I29">
        <f t="shared" si="12"/>
        <v>3</v>
      </c>
      <c r="J29">
        <f t="shared" si="8"/>
        <v>1</v>
      </c>
      <c r="K29">
        <f t="shared" si="9"/>
        <v>21</v>
      </c>
      <c r="L29">
        <f t="shared" si="2"/>
        <v>21</v>
      </c>
      <c r="M29">
        <f t="shared" si="3"/>
        <v>0</v>
      </c>
      <c r="N29">
        <f t="shared" si="4"/>
        <v>32</v>
      </c>
      <c r="O29">
        <f t="shared" si="10"/>
        <v>1189.8986725025254</v>
      </c>
      <c r="R29">
        <v>2600</v>
      </c>
      <c r="S29" s="32">
        <f t="shared" si="5"/>
        <v>500</v>
      </c>
      <c r="T29" s="31">
        <f t="shared" si="6"/>
        <v>975</v>
      </c>
      <c r="U29" s="31">
        <f t="shared" si="7"/>
        <v>1475</v>
      </c>
    </row>
    <row r="30" spans="6:21" x14ac:dyDescent="0.3">
      <c r="F30">
        <v>27</v>
      </c>
      <c r="G30" s="27">
        <v>42396</v>
      </c>
      <c r="H30" s="28">
        <f t="shared" si="0"/>
        <v>42396</v>
      </c>
      <c r="I30">
        <f t="shared" si="12"/>
        <v>4</v>
      </c>
      <c r="J30">
        <f t="shared" si="8"/>
        <v>1</v>
      </c>
      <c r="K30">
        <f t="shared" si="9"/>
        <v>22</v>
      </c>
      <c r="L30">
        <f t="shared" si="2"/>
        <v>22</v>
      </c>
      <c r="M30">
        <f t="shared" si="3"/>
        <v>0</v>
      </c>
      <c r="N30">
        <f t="shared" si="4"/>
        <v>32</v>
      </c>
      <c r="O30">
        <f t="shared" si="10"/>
        <v>1157.8986725025254</v>
      </c>
      <c r="R30">
        <v>2700</v>
      </c>
      <c r="S30" s="32">
        <f t="shared" si="5"/>
        <v>481.48148148148147</v>
      </c>
      <c r="T30" s="31">
        <f t="shared" si="6"/>
        <v>1012.5</v>
      </c>
      <c r="U30" s="31">
        <f t="shared" si="7"/>
        <v>1493.9814814814815</v>
      </c>
    </row>
    <row r="31" spans="6:21" x14ac:dyDescent="0.3">
      <c r="F31">
        <v>28</v>
      </c>
      <c r="G31" s="27">
        <v>42397</v>
      </c>
      <c r="H31" s="28">
        <f t="shared" si="0"/>
        <v>42397</v>
      </c>
      <c r="I31">
        <f t="shared" si="12"/>
        <v>5</v>
      </c>
      <c r="J31">
        <f t="shared" si="8"/>
        <v>1</v>
      </c>
      <c r="K31">
        <f t="shared" si="9"/>
        <v>23</v>
      </c>
      <c r="L31">
        <f t="shared" si="2"/>
        <v>23</v>
      </c>
      <c r="M31">
        <f t="shared" si="3"/>
        <v>0</v>
      </c>
      <c r="N31">
        <f t="shared" si="4"/>
        <v>32</v>
      </c>
      <c r="O31">
        <f t="shared" si="10"/>
        <v>1125.8986725025254</v>
      </c>
      <c r="R31">
        <v>2800</v>
      </c>
      <c r="S31" s="32">
        <f t="shared" si="5"/>
        <v>464.28571428571433</v>
      </c>
      <c r="T31" s="31">
        <f t="shared" si="6"/>
        <v>1050</v>
      </c>
      <c r="U31" s="31">
        <f t="shared" si="7"/>
        <v>1514.2857142857142</v>
      </c>
    </row>
    <row r="32" spans="6:21" x14ac:dyDescent="0.3">
      <c r="F32">
        <v>29</v>
      </c>
      <c r="G32" s="27">
        <v>42398</v>
      </c>
      <c r="H32" s="28">
        <f t="shared" si="0"/>
        <v>42398</v>
      </c>
      <c r="I32">
        <f t="shared" si="12"/>
        <v>6</v>
      </c>
      <c r="J32">
        <f t="shared" si="8"/>
        <v>1</v>
      </c>
      <c r="K32">
        <f t="shared" si="9"/>
        <v>24</v>
      </c>
      <c r="L32">
        <f t="shared" si="2"/>
        <v>24</v>
      </c>
      <c r="M32">
        <f t="shared" si="3"/>
        <v>0</v>
      </c>
      <c r="N32">
        <f t="shared" si="4"/>
        <v>32</v>
      </c>
      <c r="O32">
        <f t="shared" si="10"/>
        <v>1093.8986725025254</v>
      </c>
      <c r="R32">
        <v>2900</v>
      </c>
      <c r="S32" s="32">
        <f t="shared" si="5"/>
        <v>448.27586206896547</v>
      </c>
      <c r="T32" s="31">
        <f t="shared" si="6"/>
        <v>1087.5</v>
      </c>
      <c r="U32" s="31">
        <f t="shared" si="7"/>
        <v>1535.7758620689656</v>
      </c>
    </row>
    <row r="33" spans="6:21" x14ac:dyDescent="0.3">
      <c r="F33">
        <v>30</v>
      </c>
      <c r="G33" s="27">
        <v>42399</v>
      </c>
      <c r="H33" s="28">
        <f t="shared" si="0"/>
        <v>42399</v>
      </c>
      <c r="I33">
        <f t="shared" si="12"/>
        <v>7</v>
      </c>
      <c r="J33">
        <f t="shared" si="8"/>
        <v>1</v>
      </c>
      <c r="K33">
        <f t="shared" si="9"/>
        <v>25</v>
      </c>
      <c r="L33">
        <f t="shared" si="2"/>
        <v>25</v>
      </c>
      <c r="M33">
        <f t="shared" si="3"/>
        <v>0</v>
      </c>
      <c r="N33">
        <f t="shared" si="4"/>
        <v>32</v>
      </c>
      <c r="O33">
        <f t="shared" si="10"/>
        <v>1061.8986725025254</v>
      </c>
      <c r="R33">
        <v>3000</v>
      </c>
      <c r="S33" s="32">
        <f t="shared" si="5"/>
        <v>433.33333333333337</v>
      </c>
      <c r="T33" s="31">
        <f t="shared" si="6"/>
        <v>1125</v>
      </c>
      <c r="U33" s="31">
        <f t="shared" si="7"/>
        <v>1558.3333333333335</v>
      </c>
    </row>
    <row r="34" spans="6:21" x14ac:dyDescent="0.3">
      <c r="F34">
        <v>31</v>
      </c>
      <c r="G34" s="27">
        <v>42400</v>
      </c>
      <c r="H34" s="28">
        <f t="shared" si="0"/>
        <v>42400</v>
      </c>
      <c r="I34">
        <f t="shared" si="12"/>
        <v>1</v>
      </c>
      <c r="J34">
        <f t="shared" si="8"/>
        <v>0</v>
      </c>
      <c r="K34">
        <f t="shared" si="9"/>
        <v>25</v>
      </c>
      <c r="L34">
        <f t="shared" si="2"/>
        <v>25</v>
      </c>
      <c r="M34">
        <f t="shared" si="3"/>
        <v>0</v>
      </c>
      <c r="N34">
        <f t="shared" si="4"/>
        <v>0</v>
      </c>
      <c r="O34">
        <f t="shared" si="10"/>
        <v>1061.8986725025254</v>
      </c>
      <c r="R34">
        <v>3100</v>
      </c>
      <c r="S34" s="32">
        <f t="shared" si="5"/>
        <v>419.35483870967738</v>
      </c>
      <c r="T34" s="31">
        <f t="shared" si="6"/>
        <v>1162.5</v>
      </c>
      <c r="U34" s="31">
        <f t="shared" si="7"/>
        <v>1581.8548387096773</v>
      </c>
    </row>
    <row r="35" spans="6:21" x14ac:dyDescent="0.3">
      <c r="F35">
        <v>32</v>
      </c>
      <c r="G35" s="27">
        <v>42401</v>
      </c>
      <c r="H35" s="28">
        <f t="shared" si="0"/>
        <v>42401</v>
      </c>
      <c r="I35">
        <f t="shared" si="12"/>
        <v>2</v>
      </c>
      <c r="J35">
        <f t="shared" si="8"/>
        <v>1</v>
      </c>
      <c r="K35">
        <f t="shared" si="9"/>
        <v>26</v>
      </c>
      <c r="L35">
        <f t="shared" si="2"/>
        <v>26</v>
      </c>
      <c r="M35">
        <f t="shared" si="3"/>
        <v>0</v>
      </c>
      <c r="N35">
        <f t="shared" si="4"/>
        <v>32</v>
      </c>
      <c r="O35">
        <f t="shared" si="10"/>
        <v>1029.8986725025254</v>
      </c>
      <c r="R35">
        <v>3200</v>
      </c>
      <c r="S35" s="32">
        <f t="shared" si="5"/>
        <v>406.25</v>
      </c>
      <c r="T35" s="31">
        <f t="shared" si="6"/>
        <v>1200</v>
      </c>
      <c r="U35" s="31">
        <f t="shared" si="7"/>
        <v>1606.25</v>
      </c>
    </row>
    <row r="36" spans="6:21" x14ac:dyDescent="0.3">
      <c r="F36">
        <v>33</v>
      </c>
      <c r="G36" s="27">
        <v>42402</v>
      </c>
      <c r="H36" s="28">
        <f t="shared" si="0"/>
        <v>42402</v>
      </c>
      <c r="I36">
        <f t="shared" si="12"/>
        <v>3</v>
      </c>
      <c r="J36">
        <f t="shared" si="8"/>
        <v>1</v>
      </c>
      <c r="K36">
        <f t="shared" si="9"/>
        <v>27</v>
      </c>
      <c r="L36">
        <f t="shared" si="2"/>
        <v>27</v>
      </c>
      <c r="M36">
        <f t="shared" si="3"/>
        <v>0</v>
      </c>
      <c r="N36">
        <f t="shared" si="4"/>
        <v>32</v>
      </c>
      <c r="O36">
        <f t="shared" si="10"/>
        <v>997.89867250252541</v>
      </c>
      <c r="R36">
        <v>3300</v>
      </c>
      <c r="S36" s="32">
        <f t="shared" si="5"/>
        <v>393.93939393939394</v>
      </c>
      <c r="T36" s="31">
        <f t="shared" si="6"/>
        <v>1237.5</v>
      </c>
      <c r="U36" s="31">
        <f t="shared" si="7"/>
        <v>1631.439393939394</v>
      </c>
    </row>
    <row r="37" spans="6:21" x14ac:dyDescent="0.3">
      <c r="F37">
        <v>34</v>
      </c>
      <c r="G37" s="27">
        <v>42403</v>
      </c>
      <c r="H37" s="28">
        <f t="shared" si="0"/>
        <v>42403</v>
      </c>
      <c r="I37">
        <f t="shared" si="12"/>
        <v>4</v>
      </c>
      <c r="J37">
        <f t="shared" si="8"/>
        <v>1</v>
      </c>
      <c r="K37">
        <f t="shared" si="9"/>
        <v>28</v>
      </c>
      <c r="L37">
        <f t="shared" si="2"/>
        <v>28</v>
      </c>
      <c r="M37">
        <f t="shared" si="3"/>
        <v>0</v>
      </c>
      <c r="N37">
        <f t="shared" si="4"/>
        <v>32</v>
      </c>
      <c r="O37">
        <f t="shared" si="10"/>
        <v>965.89867250252541</v>
      </c>
      <c r="R37">
        <v>3400</v>
      </c>
      <c r="S37" s="32">
        <f t="shared" si="5"/>
        <v>382.35294117647061</v>
      </c>
      <c r="T37" s="31">
        <f t="shared" si="6"/>
        <v>1275</v>
      </c>
      <c r="U37" s="31">
        <f t="shared" si="7"/>
        <v>1657.3529411764707</v>
      </c>
    </row>
    <row r="38" spans="6:21" x14ac:dyDescent="0.3">
      <c r="F38">
        <v>35</v>
      </c>
      <c r="G38" s="27">
        <v>42404</v>
      </c>
      <c r="H38" s="28">
        <f t="shared" si="0"/>
        <v>42404</v>
      </c>
      <c r="I38">
        <f t="shared" si="12"/>
        <v>5</v>
      </c>
      <c r="J38">
        <f t="shared" si="8"/>
        <v>1</v>
      </c>
      <c r="K38">
        <f t="shared" si="9"/>
        <v>29</v>
      </c>
      <c r="L38">
        <f t="shared" si="2"/>
        <v>29</v>
      </c>
      <c r="M38">
        <f t="shared" si="3"/>
        <v>0</v>
      </c>
      <c r="N38">
        <f t="shared" si="4"/>
        <v>32</v>
      </c>
      <c r="O38">
        <f t="shared" si="10"/>
        <v>933.89867250252541</v>
      </c>
      <c r="R38">
        <v>3500</v>
      </c>
      <c r="S38" s="32">
        <f t="shared" si="5"/>
        <v>371.42857142857144</v>
      </c>
      <c r="T38" s="31">
        <f t="shared" si="6"/>
        <v>1312.5</v>
      </c>
      <c r="U38" s="31">
        <f t="shared" si="7"/>
        <v>1683.9285714285716</v>
      </c>
    </row>
    <row r="39" spans="6:21" x14ac:dyDescent="0.3">
      <c r="F39">
        <v>36</v>
      </c>
      <c r="G39" s="27">
        <v>42405</v>
      </c>
      <c r="H39" s="28">
        <f t="shared" si="0"/>
        <v>42405</v>
      </c>
      <c r="I39">
        <f t="shared" si="12"/>
        <v>6</v>
      </c>
      <c r="J39">
        <f t="shared" si="8"/>
        <v>1</v>
      </c>
      <c r="K39">
        <f t="shared" si="9"/>
        <v>30</v>
      </c>
      <c r="L39">
        <f t="shared" si="2"/>
        <v>30</v>
      </c>
      <c r="M39">
        <f t="shared" si="3"/>
        <v>0</v>
      </c>
      <c r="N39">
        <f t="shared" si="4"/>
        <v>32</v>
      </c>
      <c r="O39">
        <f t="shared" si="10"/>
        <v>901.89867250252541</v>
      </c>
      <c r="R39">
        <v>3600</v>
      </c>
      <c r="S39" s="32">
        <f t="shared" si="5"/>
        <v>361.11111111111109</v>
      </c>
      <c r="T39" s="31">
        <f t="shared" si="6"/>
        <v>1350</v>
      </c>
      <c r="U39" s="31">
        <f t="shared" si="7"/>
        <v>1711.1111111111111</v>
      </c>
    </row>
    <row r="40" spans="6:21" x14ac:dyDescent="0.3">
      <c r="F40">
        <v>37</v>
      </c>
      <c r="G40" s="27">
        <v>42406</v>
      </c>
      <c r="H40" s="28">
        <f t="shared" si="0"/>
        <v>42406</v>
      </c>
      <c r="I40">
        <f t="shared" si="12"/>
        <v>7</v>
      </c>
      <c r="J40">
        <f t="shared" si="8"/>
        <v>1</v>
      </c>
      <c r="K40">
        <f t="shared" si="9"/>
        <v>31</v>
      </c>
      <c r="L40">
        <f t="shared" si="2"/>
        <v>31</v>
      </c>
      <c r="M40">
        <f t="shared" si="3"/>
        <v>0</v>
      </c>
      <c r="N40">
        <f t="shared" si="4"/>
        <v>32</v>
      </c>
      <c r="O40">
        <f t="shared" si="10"/>
        <v>869.89867250252541</v>
      </c>
      <c r="R40">
        <v>3700</v>
      </c>
      <c r="S40" s="32">
        <f t="shared" si="5"/>
        <v>351.35135135135135</v>
      </c>
      <c r="T40" s="31">
        <f t="shared" si="6"/>
        <v>1387.5</v>
      </c>
      <c r="U40" s="31">
        <f t="shared" si="7"/>
        <v>1738.8513513513512</v>
      </c>
    </row>
    <row r="41" spans="6:21" x14ac:dyDescent="0.3">
      <c r="F41">
        <v>38</v>
      </c>
      <c r="G41" s="27">
        <v>42407</v>
      </c>
      <c r="H41" s="28">
        <f t="shared" si="0"/>
        <v>42407</v>
      </c>
      <c r="I41">
        <f t="shared" si="12"/>
        <v>1</v>
      </c>
      <c r="J41">
        <f t="shared" si="8"/>
        <v>0</v>
      </c>
      <c r="K41">
        <f t="shared" si="9"/>
        <v>31</v>
      </c>
      <c r="L41">
        <f t="shared" si="2"/>
        <v>31</v>
      </c>
      <c r="M41">
        <f t="shared" si="3"/>
        <v>0</v>
      </c>
      <c r="N41">
        <f t="shared" si="4"/>
        <v>0</v>
      </c>
      <c r="O41">
        <f t="shared" si="10"/>
        <v>869.89867250252541</v>
      </c>
      <c r="R41">
        <v>3800</v>
      </c>
      <c r="S41" s="32">
        <f t="shared" si="5"/>
        <v>342.10526315789474</v>
      </c>
      <c r="T41" s="31">
        <f t="shared" si="6"/>
        <v>1425</v>
      </c>
      <c r="U41" s="31">
        <f t="shared" si="7"/>
        <v>1767.1052631578948</v>
      </c>
    </row>
    <row r="42" spans="6:21" x14ac:dyDescent="0.3">
      <c r="F42">
        <v>39</v>
      </c>
      <c r="G42" s="27">
        <v>42408</v>
      </c>
      <c r="H42" s="28">
        <f t="shared" si="0"/>
        <v>42408</v>
      </c>
      <c r="I42">
        <f t="shared" si="12"/>
        <v>2</v>
      </c>
      <c r="J42">
        <f t="shared" si="8"/>
        <v>1</v>
      </c>
      <c r="K42">
        <f t="shared" si="9"/>
        <v>32</v>
      </c>
      <c r="L42">
        <f t="shared" si="2"/>
        <v>32</v>
      </c>
      <c r="M42">
        <f t="shared" si="3"/>
        <v>0</v>
      </c>
      <c r="N42">
        <f t="shared" si="4"/>
        <v>32</v>
      </c>
      <c r="O42">
        <f t="shared" si="10"/>
        <v>837.89867250252541</v>
      </c>
      <c r="R42">
        <v>3900</v>
      </c>
      <c r="S42" s="32">
        <f t="shared" si="5"/>
        <v>333.33333333333337</v>
      </c>
      <c r="T42" s="31">
        <f t="shared" si="6"/>
        <v>1462.5</v>
      </c>
      <c r="U42" s="31">
        <f t="shared" si="7"/>
        <v>1795.8333333333335</v>
      </c>
    </row>
    <row r="43" spans="6:21" x14ac:dyDescent="0.3">
      <c r="F43">
        <v>40</v>
      </c>
      <c r="G43" s="27">
        <v>42409</v>
      </c>
      <c r="H43" s="28">
        <f t="shared" si="0"/>
        <v>42409</v>
      </c>
      <c r="I43">
        <f t="shared" si="12"/>
        <v>3</v>
      </c>
      <c r="J43">
        <f t="shared" si="8"/>
        <v>1</v>
      </c>
      <c r="K43">
        <f t="shared" si="9"/>
        <v>33</v>
      </c>
      <c r="L43">
        <f t="shared" si="2"/>
        <v>33</v>
      </c>
      <c r="M43">
        <f t="shared" si="3"/>
        <v>0</v>
      </c>
      <c r="N43">
        <f t="shared" si="4"/>
        <v>32</v>
      </c>
      <c r="O43">
        <f t="shared" si="10"/>
        <v>805.89867250252541</v>
      </c>
      <c r="R43">
        <v>4000</v>
      </c>
      <c r="S43" s="32">
        <f t="shared" si="5"/>
        <v>325</v>
      </c>
      <c r="T43" s="31">
        <f t="shared" si="6"/>
        <v>1500</v>
      </c>
      <c r="U43" s="31">
        <f t="shared" si="7"/>
        <v>1825</v>
      </c>
    </row>
    <row r="44" spans="6:21" x14ac:dyDescent="0.3">
      <c r="F44">
        <v>41</v>
      </c>
      <c r="G44" s="27">
        <v>42410</v>
      </c>
      <c r="H44" s="28">
        <f t="shared" si="0"/>
        <v>42410</v>
      </c>
      <c r="I44">
        <f t="shared" si="12"/>
        <v>4</v>
      </c>
      <c r="J44">
        <f t="shared" si="8"/>
        <v>1</v>
      </c>
      <c r="K44">
        <f t="shared" si="9"/>
        <v>34</v>
      </c>
      <c r="L44">
        <f t="shared" si="2"/>
        <v>34</v>
      </c>
      <c r="M44">
        <f t="shared" si="3"/>
        <v>0</v>
      </c>
      <c r="N44">
        <f t="shared" si="4"/>
        <v>32</v>
      </c>
      <c r="O44">
        <f t="shared" si="10"/>
        <v>773.89867250252541</v>
      </c>
    </row>
    <row r="45" spans="6:21" x14ac:dyDescent="0.3">
      <c r="F45">
        <v>42</v>
      </c>
      <c r="G45" s="27">
        <v>42411</v>
      </c>
      <c r="H45" s="28">
        <f t="shared" si="0"/>
        <v>42411</v>
      </c>
      <c r="I45">
        <f t="shared" si="12"/>
        <v>5</v>
      </c>
      <c r="J45">
        <f t="shared" si="8"/>
        <v>1</v>
      </c>
      <c r="K45">
        <f t="shared" si="9"/>
        <v>35</v>
      </c>
      <c r="L45">
        <f t="shared" si="2"/>
        <v>35</v>
      </c>
      <c r="M45">
        <f t="shared" si="3"/>
        <v>0</v>
      </c>
      <c r="N45">
        <f t="shared" si="4"/>
        <v>32</v>
      </c>
      <c r="O45">
        <f t="shared" si="10"/>
        <v>741.89867250252541</v>
      </c>
    </row>
    <row r="46" spans="6:21" x14ac:dyDescent="0.3">
      <c r="F46">
        <v>43</v>
      </c>
      <c r="G46" s="27">
        <v>42412</v>
      </c>
      <c r="H46" s="28">
        <f t="shared" si="0"/>
        <v>42412</v>
      </c>
      <c r="I46">
        <f t="shared" si="12"/>
        <v>6</v>
      </c>
      <c r="J46">
        <f t="shared" si="8"/>
        <v>1</v>
      </c>
      <c r="K46">
        <f t="shared" si="9"/>
        <v>36</v>
      </c>
      <c r="L46">
        <f t="shared" si="2"/>
        <v>36</v>
      </c>
      <c r="M46">
        <f t="shared" si="3"/>
        <v>0</v>
      </c>
      <c r="N46">
        <f t="shared" si="4"/>
        <v>32</v>
      </c>
      <c r="O46">
        <f t="shared" si="10"/>
        <v>709.89867250252541</v>
      </c>
    </row>
    <row r="47" spans="6:21" x14ac:dyDescent="0.3">
      <c r="F47">
        <v>44</v>
      </c>
      <c r="G47" s="27">
        <v>42413</v>
      </c>
      <c r="H47" s="28">
        <f t="shared" si="0"/>
        <v>42413</v>
      </c>
      <c r="I47">
        <f t="shared" si="12"/>
        <v>7</v>
      </c>
      <c r="J47">
        <f t="shared" si="8"/>
        <v>1</v>
      </c>
      <c r="K47">
        <f t="shared" si="9"/>
        <v>37</v>
      </c>
      <c r="L47">
        <f t="shared" si="2"/>
        <v>37</v>
      </c>
      <c r="M47">
        <f t="shared" si="3"/>
        <v>0</v>
      </c>
      <c r="N47">
        <f t="shared" si="4"/>
        <v>32</v>
      </c>
      <c r="O47">
        <f t="shared" si="10"/>
        <v>677.89867250252541</v>
      </c>
    </row>
    <row r="48" spans="6:21" x14ac:dyDescent="0.3">
      <c r="F48">
        <v>45</v>
      </c>
      <c r="G48" s="27">
        <v>42414</v>
      </c>
      <c r="H48" s="28">
        <f t="shared" si="0"/>
        <v>42414</v>
      </c>
      <c r="I48">
        <f t="shared" si="12"/>
        <v>1</v>
      </c>
      <c r="J48">
        <f t="shared" si="8"/>
        <v>0</v>
      </c>
      <c r="K48">
        <f t="shared" si="9"/>
        <v>37</v>
      </c>
      <c r="L48">
        <f t="shared" si="2"/>
        <v>37</v>
      </c>
      <c r="M48">
        <f t="shared" si="3"/>
        <v>0</v>
      </c>
      <c r="N48">
        <f t="shared" si="4"/>
        <v>0</v>
      </c>
      <c r="O48">
        <f t="shared" si="10"/>
        <v>677.89867250252541</v>
      </c>
    </row>
    <row r="49" spans="6:15" x14ac:dyDescent="0.3">
      <c r="F49">
        <v>46</v>
      </c>
      <c r="G49" s="27">
        <v>42415</v>
      </c>
      <c r="H49" s="28">
        <f t="shared" si="0"/>
        <v>42415</v>
      </c>
      <c r="I49">
        <f t="shared" si="12"/>
        <v>2</v>
      </c>
      <c r="J49">
        <f t="shared" si="8"/>
        <v>1</v>
      </c>
      <c r="K49">
        <f t="shared" si="9"/>
        <v>38</v>
      </c>
      <c r="L49">
        <f t="shared" si="2"/>
        <v>38</v>
      </c>
      <c r="M49">
        <f t="shared" si="3"/>
        <v>0</v>
      </c>
      <c r="N49">
        <f t="shared" si="4"/>
        <v>32</v>
      </c>
      <c r="O49">
        <f t="shared" si="10"/>
        <v>645.89867250252541</v>
      </c>
    </row>
    <row r="50" spans="6:15" x14ac:dyDescent="0.3">
      <c r="F50">
        <v>47</v>
      </c>
      <c r="G50" s="27">
        <v>42416</v>
      </c>
      <c r="H50" s="28">
        <f t="shared" si="0"/>
        <v>42416</v>
      </c>
      <c r="I50">
        <f t="shared" si="12"/>
        <v>3</v>
      </c>
      <c r="J50">
        <f t="shared" si="8"/>
        <v>1</v>
      </c>
      <c r="K50">
        <f t="shared" si="9"/>
        <v>39</v>
      </c>
      <c r="L50">
        <f t="shared" si="2"/>
        <v>39</v>
      </c>
      <c r="M50">
        <f t="shared" si="3"/>
        <v>0</v>
      </c>
      <c r="N50">
        <f t="shared" si="4"/>
        <v>32</v>
      </c>
      <c r="O50">
        <f t="shared" si="10"/>
        <v>613.89867250252541</v>
      </c>
    </row>
    <row r="51" spans="6:15" x14ac:dyDescent="0.3">
      <c r="F51">
        <v>48</v>
      </c>
      <c r="G51" s="27">
        <v>42417</v>
      </c>
      <c r="H51" s="28">
        <f t="shared" si="0"/>
        <v>42417</v>
      </c>
      <c r="I51">
        <f t="shared" si="12"/>
        <v>4</v>
      </c>
      <c r="J51">
        <f t="shared" si="8"/>
        <v>1</v>
      </c>
      <c r="K51">
        <f t="shared" si="9"/>
        <v>40</v>
      </c>
      <c r="L51">
        <f t="shared" si="2"/>
        <v>40</v>
      </c>
      <c r="M51">
        <f t="shared" si="3"/>
        <v>0</v>
      </c>
      <c r="N51">
        <f t="shared" si="4"/>
        <v>32</v>
      </c>
      <c r="O51">
        <f t="shared" si="10"/>
        <v>581.89867250252541</v>
      </c>
    </row>
    <row r="52" spans="6:15" x14ac:dyDescent="0.3">
      <c r="F52">
        <v>49</v>
      </c>
      <c r="G52" s="27">
        <v>42418</v>
      </c>
      <c r="H52" s="28">
        <f t="shared" si="0"/>
        <v>42418</v>
      </c>
      <c r="I52">
        <f t="shared" si="12"/>
        <v>5</v>
      </c>
      <c r="J52">
        <f t="shared" si="8"/>
        <v>1</v>
      </c>
      <c r="K52">
        <f t="shared" si="9"/>
        <v>41</v>
      </c>
      <c r="L52">
        <f t="shared" si="2"/>
        <v>41</v>
      </c>
      <c r="M52">
        <f t="shared" si="3"/>
        <v>0</v>
      </c>
      <c r="N52">
        <f t="shared" si="4"/>
        <v>32</v>
      </c>
      <c r="O52">
        <f t="shared" si="10"/>
        <v>549.89867250252541</v>
      </c>
    </row>
    <row r="53" spans="6:15" x14ac:dyDescent="0.3">
      <c r="F53">
        <v>50</v>
      </c>
      <c r="G53" s="27">
        <v>42419</v>
      </c>
      <c r="H53" s="28">
        <f t="shared" si="0"/>
        <v>42419</v>
      </c>
      <c r="I53">
        <f t="shared" si="12"/>
        <v>6</v>
      </c>
      <c r="J53">
        <f t="shared" si="8"/>
        <v>1</v>
      </c>
      <c r="K53">
        <f t="shared" si="9"/>
        <v>42</v>
      </c>
      <c r="L53">
        <f t="shared" si="2"/>
        <v>42</v>
      </c>
      <c r="M53">
        <f t="shared" si="3"/>
        <v>0</v>
      </c>
      <c r="N53">
        <f t="shared" si="4"/>
        <v>32</v>
      </c>
      <c r="O53">
        <f t="shared" si="10"/>
        <v>517.89867250252541</v>
      </c>
    </row>
    <row r="54" spans="6:15" x14ac:dyDescent="0.3">
      <c r="F54">
        <v>51</v>
      </c>
      <c r="G54" s="27">
        <v>42420</v>
      </c>
      <c r="H54" s="28">
        <f t="shared" si="0"/>
        <v>42420</v>
      </c>
      <c r="I54">
        <f t="shared" si="12"/>
        <v>7</v>
      </c>
      <c r="J54">
        <f t="shared" si="8"/>
        <v>1</v>
      </c>
      <c r="K54">
        <f t="shared" si="9"/>
        <v>43</v>
      </c>
      <c r="L54">
        <f t="shared" si="2"/>
        <v>43</v>
      </c>
      <c r="M54">
        <f t="shared" si="3"/>
        <v>0</v>
      </c>
      <c r="N54">
        <f t="shared" si="4"/>
        <v>32</v>
      </c>
      <c r="O54">
        <f t="shared" si="10"/>
        <v>485.89867250252541</v>
      </c>
    </row>
    <row r="55" spans="6:15" x14ac:dyDescent="0.3">
      <c r="F55">
        <v>52</v>
      </c>
      <c r="G55" s="27">
        <v>42421</v>
      </c>
      <c r="H55" s="28">
        <f t="shared" si="0"/>
        <v>42421</v>
      </c>
      <c r="I55">
        <f t="shared" si="12"/>
        <v>1</v>
      </c>
      <c r="J55">
        <f t="shared" si="8"/>
        <v>0</v>
      </c>
      <c r="K55">
        <f t="shared" si="9"/>
        <v>43</v>
      </c>
      <c r="L55">
        <f t="shared" si="2"/>
        <v>43</v>
      </c>
      <c r="M55">
        <f t="shared" si="3"/>
        <v>0</v>
      </c>
      <c r="N55">
        <f t="shared" si="4"/>
        <v>0</v>
      </c>
      <c r="O55">
        <f t="shared" si="10"/>
        <v>485.89867250252541</v>
      </c>
    </row>
    <row r="56" spans="6:15" x14ac:dyDescent="0.3">
      <c r="F56">
        <v>53</v>
      </c>
      <c r="G56" s="27">
        <v>42422</v>
      </c>
      <c r="H56" s="28">
        <f t="shared" si="0"/>
        <v>42422</v>
      </c>
      <c r="I56">
        <f t="shared" si="12"/>
        <v>2</v>
      </c>
      <c r="J56">
        <f t="shared" si="8"/>
        <v>1</v>
      </c>
      <c r="K56">
        <f t="shared" si="9"/>
        <v>44</v>
      </c>
      <c r="L56">
        <f t="shared" si="2"/>
        <v>44</v>
      </c>
      <c r="M56">
        <f t="shared" si="3"/>
        <v>0</v>
      </c>
      <c r="N56">
        <f t="shared" si="4"/>
        <v>32</v>
      </c>
      <c r="O56">
        <f t="shared" si="10"/>
        <v>453.89867250252541</v>
      </c>
    </row>
    <row r="57" spans="6:15" x14ac:dyDescent="0.3">
      <c r="F57">
        <v>54</v>
      </c>
      <c r="G57" s="27">
        <v>42423</v>
      </c>
      <c r="H57" s="28">
        <f t="shared" si="0"/>
        <v>42423</v>
      </c>
      <c r="I57">
        <f t="shared" si="12"/>
        <v>3</v>
      </c>
      <c r="J57">
        <f t="shared" si="8"/>
        <v>1</v>
      </c>
      <c r="K57">
        <f t="shared" si="9"/>
        <v>45</v>
      </c>
      <c r="L57">
        <f t="shared" si="2"/>
        <v>45</v>
      </c>
      <c r="M57">
        <f t="shared" si="3"/>
        <v>0</v>
      </c>
      <c r="N57">
        <f t="shared" si="4"/>
        <v>32</v>
      </c>
      <c r="O57">
        <f t="shared" si="10"/>
        <v>421.89867250252541</v>
      </c>
    </row>
    <row r="58" spans="6:15" x14ac:dyDescent="0.3">
      <c r="F58">
        <v>55</v>
      </c>
      <c r="G58" s="27">
        <v>42424</v>
      </c>
      <c r="H58" s="28">
        <f t="shared" si="0"/>
        <v>42424</v>
      </c>
      <c r="I58">
        <f t="shared" si="12"/>
        <v>4</v>
      </c>
      <c r="J58">
        <f t="shared" si="8"/>
        <v>1</v>
      </c>
      <c r="K58">
        <f t="shared" si="9"/>
        <v>46</v>
      </c>
      <c r="L58">
        <f t="shared" si="2"/>
        <v>46</v>
      </c>
      <c r="M58">
        <f t="shared" si="3"/>
        <v>0</v>
      </c>
      <c r="N58">
        <f t="shared" si="4"/>
        <v>32</v>
      </c>
      <c r="O58">
        <f t="shared" si="10"/>
        <v>389.89867250252541</v>
      </c>
    </row>
    <row r="59" spans="6:15" x14ac:dyDescent="0.3">
      <c r="F59">
        <v>56</v>
      </c>
      <c r="G59" s="27">
        <v>42425</v>
      </c>
      <c r="H59" s="28">
        <f t="shared" si="0"/>
        <v>42425</v>
      </c>
      <c r="I59">
        <f t="shared" si="12"/>
        <v>5</v>
      </c>
      <c r="J59">
        <f t="shared" si="8"/>
        <v>1</v>
      </c>
      <c r="K59">
        <f t="shared" si="9"/>
        <v>47</v>
      </c>
      <c r="L59">
        <f t="shared" si="2"/>
        <v>47</v>
      </c>
      <c r="M59">
        <f t="shared" si="3"/>
        <v>0</v>
      </c>
      <c r="N59">
        <f t="shared" si="4"/>
        <v>32</v>
      </c>
      <c r="O59">
        <f t="shared" si="10"/>
        <v>357.89867250252541</v>
      </c>
    </row>
    <row r="60" spans="6:15" x14ac:dyDescent="0.3">
      <c r="F60">
        <v>57</v>
      </c>
      <c r="G60" s="27">
        <v>42426</v>
      </c>
      <c r="H60" s="28">
        <f t="shared" si="0"/>
        <v>42426</v>
      </c>
      <c r="I60">
        <f t="shared" si="12"/>
        <v>6</v>
      </c>
      <c r="J60">
        <f t="shared" si="8"/>
        <v>1</v>
      </c>
      <c r="K60">
        <f t="shared" si="9"/>
        <v>48</v>
      </c>
      <c r="L60">
        <f t="shared" si="2"/>
        <v>48</v>
      </c>
      <c r="M60">
        <f t="shared" si="3"/>
        <v>0</v>
      </c>
      <c r="N60">
        <f t="shared" si="4"/>
        <v>32</v>
      </c>
      <c r="O60">
        <f t="shared" si="10"/>
        <v>325.89867250252541</v>
      </c>
    </row>
    <row r="61" spans="6:15" x14ac:dyDescent="0.3">
      <c r="F61">
        <v>58</v>
      </c>
      <c r="G61" s="27">
        <v>42427</v>
      </c>
      <c r="H61" s="28">
        <f t="shared" si="0"/>
        <v>42427</v>
      </c>
      <c r="I61">
        <f t="shared" si="12"/>
        <v>7</v>
      </c>
      <c r="J61">
        <f t="shared" si="8"/>
        <v>1</v>
      </c>
      <c r="K61">
        <f t="shared" si="9"/>
        <v>49</v>
      </c>
      <c r="L61">
        <f t="shared" si="2"/>
        <v>49</v>
      </c>
      <c r="M61">
        <f t="shared" si="3"/>
        <v>0</v>
      </c>
      <c r="N61">
        <f t="shared" si="4"/>
        <v>32</v>
      </c>
      <c r="O61">
        <f t="shared" si="10"/>
        <v>293.89867250252541</v>
      </c>
    </row>
    <row r="62" spans="6:15" x14ac:dyDescent="0.3">
      <c r="F62">
        <v>59</v>
      </c>
      <c r="G62" s="27">
        <v>42428</v>
      </c>
      <c r="H62" s="28">
        <f t="shared" si="0"/>
        <v>42428</v>
      </c>
      <c r="I62">
        <f t="shared" si="12"/>
        <v>1</v>
      </c>
      <c r="J62">
        <f t="shared" si="8"/>
        <v>0</v>
      </c>
      <c r="K62">
        <f t="shared" si="9"/>
        <v>49</v>
      </c>
      <c r="L62">
        <f t="shared" si="2"/>
        <v>49</v>
      </c>
      <c r="M62">
        <f t="shared" si="3"/>
        <v>0</v>
      </c>
      <c r="N62">
        <f t="shared" si="4"/>
        <v>0</v>
      </c>
      <c r="O62">
        <f t="shared" si="10"/>
        <v>293.89867250252541</v>
      </c>
    </row>
    <row r="63" spans="6:15" x14ac:dyDescent="0.3">
      <c r="F63">
        <v>60</v>
      </c>
      <c r="G63" s="27">
        <v>42429</v>
      </c>
      <c r="H63" s="28">
        <f t="shared" si="0"/>
        <v>42429</v>
      </c>
      <c r="I63">
        <f t="shared" si="12"/>
        <v>2</v>
      </c>
      <c r="J63">
        <f t="shared" si="8"/>
        <v>1</v>
      </c>
      <c r="K63">
        <f t="shared" si="9"/>
        <v>50</v>
      </c>
      <c r="L63">
        <f t="shared" si="2"/>
        <v>50</v>
      </c>
      <c r="M63">
        <f t="shared" si="3"/>
        <v>0</v>
      </c>
      <c r="N63">
        <f t="shared" si="4"/>
        <v>32</v>
      </c>
      <c r="O63">
        <f t="shared" si="10"/>
        <v>261.89867250252541</v>
      </c>
    </row>
    <row r="64" spans="6:15" x14ac:dyDescent="0.3">
      <c r="F64">
        <v>61</v>
      </c>
      <c r="G64" s="27">
        <v>42430</v>
      </c>
      <c r="H64" s="28">
        <f t="shared" si="0"/>
        <v>42430</v>
      </c>
      <c r="I64">
        <f t="shared" si="12"/>
        <v>3</v>
      </c>
      <c r="J64">
        <f t="shared" si="8"/>
        <v>1</v>
      </c>
      <c r="K64">
        <f t="shared" si="9"/>
        <v>51</v>
      </c>
      <c r="L64">
        <f t="shared" si="2"/>
        <v>51</v>
      </c>
      <c r="M64">
        <f t="shared" si="3"/>
        <v>0</v>
      </c>
      <c r="N64">
        <f t="shared" si="4"/>
        <v>32</v>
      </c>
      <c r="O64">
        <f t="shared" si="10"/>
        <v>229.89867250252541</v>
      </c>
    </row>
    <row r="65" spans="6:15" x14ac:dyDescent="0.3">
      <c r="F65">
        <v>62</v>
      </c>
      <c r="G65" s="27">
        <v>42431</v>
      </c>
      <c r="H65" s="28">
        <f t="shared" si="0"/>
        <v>42431</v>
      </c>
      <c r="I65">
        <f t="shared" si="12"/>
        <v>4</v>
      </c>
      <c r="J65">
        <f t="shared" si="8"/>
        <v>1</v>
      </c>
      <c r="K65">
        <f t="shared" si="9"/>
        <v>52</v>
      </c>
      <c r="L65">
        <f t="shared" si="2"/>
        <v>52</v>
      </c>
      <c r="M65">
        <f t="shared" si="3"/>
        <v>0</v>
      </c>
      <c r="N65">
        <f t="shared" si="4"/>
        <v>32</v>
      </c>
      <c r="O65">
        <f t="shared" si="10"/>
        <v>197.89867250252541</v>
      </c>
    </row>
    <row r="66" spans="6:15" x14ac:dyDescent="0.3">
      <c r="F66">
        <v>63</v>
      </c>
      <c r="G66" s="27">
        <v>42432</v>
      </c>
      <c r="H66" s="28">
        <f t="shared" si="0"/>
        <v>42432</v>
      </c>
      <c r="I66">
        <f t="shared" si="12"/>
        <v>5</v>
      </c>
      <c r="J66">
        <f t="shared" si="8"/>
        <v>1</v>
      </c>
      <c r="K66">
        <f t="shared" si="9"/>
        <v>53</v>
      </c>
      <c r="L66">
        <f t="shared" si="2"/>
        <v>53</v>
      </c>
      <c r="M66">
        <f t="shared" si="3"/>
        <v>0</v>
      </c>
      <c r="N66">
        <f t="shared" si="4"/>
        <v>32</v>
      </c>
      <c r="O66">
        <f t="shared" si="10"/>
        <v>165.89867250252541</v>
      </c>
    </row>
    <row r="67" spans="6:15" x14ac:dyDescent="0.3">
      <c r="F67">
        <v>64</v>
      </c>
      <c r="G67" s="27">
        <v>42433</v>
      </c>
      <c r="H67" s="28">
        <f t="shared" si="0"/>
        <v>42433</v>
      </c>
      <c r="I67">
        <f t="shared" si="12"/>
        <v>6</v>
      </c>
      <c r="J67">
        <f t="shared" si="8"/>
        <v>1</v>
      </c>
      <c r="K67">
        <f t="shared" si="9"/>
        <v>54</v>
      </c>
      <c r="L67">
        <f t="shared" si="2"/>
        <v>54</v>
      </c>
      <c r="M67">
        <f t="shared" si="3"/>
        <v>0</v>
      </c>
      <c r="N67">
        <f t="shared" si="4"/>
        <v>32</v>
      </c>
      <c r="O67">
        <f t="shared" si="10"/>
        <v>133.89867250252541</v>
      </c>
    </row>
    <row r="68" spans="6:15" x14ac:dyDescent="0.3">
      <c r="F68">
        <v>65</v>
      </c>
      <c r="G68" s="27">
        <v>42434</v>
      </c>
      <c r="H68" s="28">
        <f t="shared" si="0"/>
        <v>42434</v>
      </c>
      <c r="I68">
        <f t="shared" si="12"/>
        <v>7</v>
      </c>
      <c r="J68">
        <f t="shared" si="8"/>
        <v>1</v>
      </c>
      <c r="K68">
        <f t="shared" si="9"/>
        <v>55</v>
      </c>
      <c r="L68">
        <f t="shared" si="2"/>
        <v>55</v>
      </c>
      <c r="M68">
        <f t="shared" si="3"/>
        <v>0</v>
      </c>
      <c r="N68">
        <f t="shared" si="4"/>
        <v>32</v>
      </c>
      <c r="O68">
        <f t="shared" si="10"/>
        <v>101.89867250252541</v>
      </c>
    </row>
    <row r="69" spans="6:15" x14ac:dyDescent="0.3">
      <c r="F69">
        <v>66</v>
      </c>
      <c r="G69" s="27">
        <v>42435</v>
      </c>
      <c r="H69" s="28">
        <f t="shared" ref="H69:H132" si="13">G69</f>
        <v>42435</v>
      </c>
      <c r="I69">
        <f t="shared" si="12"/>
        <v>1</v>
      </c>
      <c r="J69">
        <f t="shared" ref="J69:J132" si="14">IF(I69=1,0,1)</f>
        <v>0</v>
      </c>
      <c r="K69">
        <f t="shared" si="9"/>
        <v>55</v>
      </c>
      <c r="L69">
        <f t="shared" ref="L69:L132" si="15">MOD(K69,$K$1)</f>
        <v>55</v>
      </c>
      <c r="M69">
        <f t="shared" ref="M69:M132" si="16">IF(AND(L69=1,J69=1),$C$8,0)</f>
        <v>0</v>
      </c>
      <c r="N69">
        <f t="shared" ref="N69:N132" si="17">IF(J69=1,$N$2,0)</f>
        <v>0</v>
      </c>
      <c r="O69">
        <f t="shared" si="10"/>
        <v>101.89867250252541</v>
      </c>
    </row>
    <row r="70" spans="6:15" x14ac:dyDescent="0.3">
      <c r="F70">
        <v>67</v>
      </c>
      <c r="G70" s="27">
        <v>42436</v>
      </c>
      <c r="H70" s="28">
        <f t="shared" si="13"/>
        <v>42436</v>
      </c>
      <c r="I70">
        <f t="shared" si="12"/>
        <v>2</v>
      </c>
      <c r="J70">
        <f t="shared" si="14"/>
        <v>1</v>
      </c>
      <c r="K70">
        <f t="shared" ref="K70:K133" si="18">K69+J70</f>
        <v>56</v>
      </c>
      <c r="L70">
        <f t="shared" si="15"/>
        <v>56</v>
      </c>
      <c r="M70">
        <f t="shared" si="16"/>
        <v>0</v>
      </c>
      <c r="N70">
        <f t="shared" si="17"/>
        <v>32</v>
      </c>
      <c r="O70">
        <f t="shared" ref="O70:O133" si="19">O69+M70-N70</f>
        <v>69.898672502525415</v>
      </c>
    </row>
    <row r="71" spans="6:15" x14ac:dyDescent="0.3">
      <c r="F71">
        <v>68</v>
      </c>
      <c r="G71" s="27">
        <v>42437</v>
      </c>
      <c r="H71" s="28">
        <f t="shared" si="13"/>
        <v>42437</v>
      </c>
      <c r="I71">
        <f t="shared" si="12"/>
        <v>3</v>
      </c>
      <c r="J71">
        <f t="shared" si="14"/>
        <v>1</v>
      </c>
      <c r="K71">
        <f t="shared" si="18"/>
        <v>57</v>
      </c>
      <c r="L71">
        <f t="shared" si="15"/>
        <v>57</v>
      </c>
      <c r="M71">
        <f t="shared" si="16"/>
        <v>0</v>
      </c>
      <c r="N71">
        <f t="shared" si="17"/>
        <v>32</v>
      </c>
      <c r="O71">
        <f t="shared" si="19"/>
        <v>37.898672502525415</v>
      </c>
    </row>
    <row r="72" spans="6:15" x14ac:dyDescent="0.3">
      <c r="F72">
        <v>69</v>
      </c>
      <c r="G72" s="27">
        <v>42438</v>
      </c>
      <c r="H72" s="28">
        <f t="shared" si="13"/>
        <v>42438</v>
      </c>
      <c r="I72">
        <f t="shared" si="12"/>
        <v>4</v>
      </c>
      <c r="J72">
        <f t="shared" si="14"/>
        <v>1</v>
      </c>
      <c r="K72">
        <f t="shared" si="18"/>
        <v>58</v>
      </c>
      <c r="L72">
        <f t="shared" si="15"/>
        <v>0</v>
      </c>
      <c r="M72">
        <f t="shared" si="16"/>
        <v>0</v>
      </c>
      <c r="N72">
        <f t="shared" si="17"/>
        <v>32</v>
      </c>
      <c r="O72">
        <f t="shared" si="19"/>
        <v>5.8986725025254145</v>
      </c>
    </row>
    <row r="73" spans="6:15" x14ac:dyDescent="0.3">
      <c r="F73">
        <v>70</v>
      </c>
      <c r="G73" s="27">
        <v>42439</v>
      </c>
      <c r="H73" s="28">
        <f t="shared" si="13"/>
        <v>42439</v>
      </c>
      <c r="I73">
        <f t="shared" si="12"/>
        <v>5</v>
      </c>
      <c r="J73">
        <f t="shared" si="14"/>
        <v>1</v>
      </c>
      <c r="K73">
        <f t="shared" si="18"/>
        <v>59</v>
      </c>
      <c r="L73">
        <f t="shared" si="15"/>
        <v>1</v>
      </c>
      <c r="M73">
        <f t="shared" si="16"/>
        <v>1861.8986725025254</v>
      </c>
      <c r="N73">
        <f t="shared" si="17"/>
        <v>32</v>
      </c>
      <c r="O73">
        <f t="shared" si="19"/>
        <v>1835.7973450050508</v>
      </c>
    </row>
    <row r="74" spans="6:15" x14ac:dyDescent="0.3">
      <c r="F74">
        <v>71</v>
      </c>
      <c r="G74" s="27">
        <v>42440</v>
      </c>
      <c r="H74" s="28">
        <f t="shared" si="13"/>
        <v>42440</v>
      </c>
      <c r="I74">
        <f t="shared" si="12"/>
        <v>6</v>
      </c>
      <c r="J74">
        <f t="shared" si="14"/>
        <v>1</v>
      </c>
      <c r="K74">
        <f t="shared" si="18"/>
        <v>60</v>
      </c>
      <c r="L74">
        <f t="shared" si="15"/>
        <v>2</v>
      </c>
      <c r="M74">
        <f t="shared" si="16"/>
        <v>0</v>
      </c>
      <c r="N74">
        <f t="shared" si="17"/>
        <v>32</v>
      </c>
      <c r="O74">
        <f t="shared" si="19"/>
        <v>1803.7973450050508</v>
      </c>
    </row>
    <row r="75" spans="6:15" x14ac:dyDescent="0.3">
      <c r="F75">
        <v>72</v>
      </c>
      <c r="G75" s="27">
        <v>42441</v>
      </c>
      <c r="H75" s="28">
        <f t="shared" si="13"/>
        <v>42441</v>
      </c>
      <c r="I75">
        <f t="shared" ref="I75:I138" si="20">WEEKDAY(G75)</f>
        <v>7</v>
      </c>
      <c r="J75">
        <f t="shared" si="14"/>
        <v>1</v>
      </c>
      <c r="K75">
        <f t="shared" si="18"/>
        <v>61</v>
      </c>
      <c r="L75">
        <f t="shared" si="15"/>
        <v>3</v>
      </c>
      <c r="M75">
        <f t="shared" si="16"/>
        <v>0</v>
      </c>
      <c r="N75">
        <f t="shared" si="17"/>
        <v>32</v>
      </c>
      <c r="O75">
        <f t="shared" si="19"/>
        <v>1771.7973450050508</v>
      </c>
    </row>
    <row r="76" spans="6:15" x14ac:dyDescent="0.3">
      <c r="F76">
        <v>73</v>
      </c>
      <c r="G76" s="27">
        <v>42442</v>
      </c>
      <c r="H76" s="28">
        <f t="shared" si="13"/>
        <v>42442</v>
      </c>
      <c r="I76">
        <f t="shared" si="20"/>
        <v>1</v>
      </c>
      <c r="J76">
        <f t="shared" si="14"/>
        <v>0</v>
      </c>
      <c r="K76">
        <f t="shared" si="18"/>
        <v>61</v>
      </c>
      <c r="L76">
        <f t="shared" si="15"/>
        <v>3</v>
      </c>
      <c r="M76">
        <f t="shared" si="16"/>
        <v>0</v>
      </c>
      <c r="N76">
        <f t="shared" si="17"/>
        <v>0</v>
      </c>
      <c r="O76">
        <f t="shared" si="19"/>
        <v>1771.7973450050508</v>
      </c>
    </row>
    <row r="77" spans="6:15" x14ac:dyDescent="0.3">
      <c r="F77">
        <v>74</v>
      </c>
      <c r="G77" s="27">
        <v>42443</v>
      </c>
      <c r="H77" s="28">
        <f t="shared" si="13"/>
        <v>42443</v>
      </c>
      <c r="I77">
        <f t="shared" si="20"/>
        <v>2</v>
      </c>
      <c r="J77">
        <f t="shared" si="14"/>
        <v>1</v>
      </c>
      <c r="K77">
        <f t="shared" si="18"/>
        <v>62</v>
      </c>
      <c r="L77">
        <f t="shared" si="15"/>
        <v>4</v>
      </c>
      <c r="M77">
        <f t="shared" si="16"/>
        <v>0</v>
      </c>
      <c r="N77">
        <f t="shared" si="17"/>
        <v>32</v>
      </c>
      <c r="O77">
        <f t="shared" si="19"/>
        <v>1739.7973450050508</v>
      </c>
    </row>
    <row r="78" spans="6:15" x14ac:dyDescent="0.3">
      <c r="F78">
        <v>75</v>
      </c>
      <c r="G78" s="27">
        <v>42444</v>
      </c>
      <c r="H78" s="28">
        <f t="shared" si="13"/>
        <v>42444</v>
      </c>
      <c r="I78">
        <f t="shared" si="20"/>
        <v>3</v>
      </c>
      <c r="J78">
        <f t="shared" si="14"/>
        <v>1</v>
      </c>
      <c r="K78">
        <f t="shared" si="18"/>
        <v>63</v>
      </c>
      <c r="L78">
        <f t="shared" si="15"/>
        <v>5</v>
      </c>
      <c r="M78">
        <f t="shared" si="16"/>
        <v>0</v>
      </c>
      <c r="N78">
        <f t="shared" si="17"/>
        <v>32</v>
      </c>
      <c r="O78">
        <f t="shared" si="19"/>
        <v>1707.7973450050508</v>
      </c>
    </row>
    <row r="79" spans="6:15" x14ac:dyDescent="0.3">
      <c r="F79">
        <v>76</v>
      </c>
      <c r="G79" s="27">
        <v>42445</v>
      </c>
      <c r="H79" s="28">
        <f t="shared" si="13"/>
        <v>42445</v>
      </c>
      <c r="I79">
        <f t="shared" si="20"/>
        <v>4</v>
      </c>
      <c r="J79">
        <f t="shared" si="14"/>
        <v>1</v>
      </c>
      <c r="K79">
        <f t="shared" si="18"/>
        <v>64</v>
      </c>
      <c r="L79">
        <f t="shared" si="15"/>
        <v>6</v>
      </c>
      <c r="M79">
        <f t="shared" si="16"/>
        <v>0</v>
      </c>
      <c r="N79">
        <f t="shared" si="17"/>
        <v>32</v>
      </c>
      <c r="O79">
        <f t="shared" si="19"/>
        <v>1675.7973450050508</v>
      </c>
    </row>
    <row r="80" spans="6:15" x14ac:dyDescent="0.3">
      <c r="F80">
        <v>77</v>
      </c>
      <c r="G80" s="27">
        <v>42446</v>
      </c>
      <c r="H80" s="28">
        <f t="shared" si="13"/>
        <v>42446</v>
      </c>
      <c r="I80">
        <f t="shared" si="20"/>
        <v>5</v>
      </c>
      <c r="J80">
        <f t="shared" si="14"/>
        <v>1</v>
      </c>
      <c r="K80">
        <f t="shared" si="18"/>
        <v>65</v>
      </c>
      <c r="L80">
        <f t="shared" si="15"/>
        <v>7</v>
      </c>
      <c r="M80">
        <f t="shared" si="16"/>
        <v>0</v>
      </c>
      <c r="N80">
        <f t="shared" si="17"/>
        <v>32</v>
      </c>
      <c r="O80">
        <f t="shared" si="19"/>
        <v>1643.7973450050508</v>
      </c>
    </row>
    <row r="81" spans="6:15" x14ac:dyDescent="0.3">
      <c r="F81">
        <v>78</v>
      </c>
      <c r="G81" s="27">
        <v>42447</v>
      </c>
      <c r="H81" s="28">
        <f t="shared" si="13"/>
        <v>42447</v>
      </c>
      <c r="I81">
        <f t="shared" si="20"/>
        <v>6</v>
      </c>
      <c r="J81">
        <f t="shared" si="14"/>
        <v>1</v>
      </c>
      <c r="K81">
        <f t="shared" si="18"/>
        <v>66</v>
      </c>
      <c r="L81">
        <f t="shared" si="15"/>
        <v>8</v>
      </c>
      <c r="M81">
        <f t="shared" si="16"/>
        <v>0</v>
      </c>
      <c r="N81">
        <f t="shared" si="17"/>
        <v>32</v>
      </c>
      <c r="O81">
        <f t="shared" si="19"/>
        <v>1611.7973450050508</v>
      </c>
    </row>
    <row r="82" spans="6:15" x14ac:dyDescent="0.3">
      <c r="F82">
        <v>79</v>
      </c>
      <c r="G82" s="27">
        <v>42448</v>
      </c>
      <c r="H82" s="28">
        <f t="shared" si="13"/>
        <v>42448</v>
      </c>
      <c r="I82">
        <f t="shared" si="20"/>
        <v>7</v>
      </c>
      <c r="J82">
        <f t="shared" si="14"/>
        <v>1</v>
      </c>
      <c r="K82">
        <f t="shared" si="18"/>
        <v>67</v>
      </c>
      <c r="L82">
        <f t="shared" si="15"/>
        <v>9</v>
      </c>
      <c r="M82">
        <f t="shared" si="16"/>
        <v>0</v>
      </c>
      <c r="N82">
        <f t="shared" si="17"/>
        <v>32</v>
      </c>
      <c r="O82">
        <f t="shared" si="19"/>
        <v>1579.7973450050508</v>
      </c>
    </row>
    <row r="83" spans="6:15" x14ac:dyDescent="0.3">
      <c r="F83">
        <v>80</v>
      </c>
      <c r="G83" s="27">
        <v>42449</v>
      </c>
      <c r="H83" s="28">
        <f t="shared" si="13"/>
        <v>42449</v>
      </c>
      <c r="I83">
        <f t="shared" si="20"/>
        <v>1</v>
      </c>
      <c r="J83">
        <f t="shared" si="14"/>
        <v>0</v>
      </c>
      <c r="K83">
        <f t="shared" si="18"/>
        <v>67</v>
      </c>
      <c r="L83">
        <f t="shared" si="15"/>
        <v>9</v>
      </c>
      <c r="M83">
        <f t="shared" si="16"/>
        <v>0</v>
      </c>
      <c r="N83">
        <f t="shared" si="17"/>
        <v>0</v>
      </c>
      <c r="O83">
        <f t="shared" si="19"/>
        <v>1579.7973450050508</v>
      </c>
    </row>
    <row r="84" spans="6:15" x14ac:dyDescent="0.3">
      <c r="F84">
        <v>81</v>
      </c>
      <c r="G84" s="27">
        <v>42450</v>
      </c>
      <c r="H84" s="28">
        <f t="shared" si="13"/>
        <v>42450</v>
      </c>
      <c r="I84">
        <f t="shared" si="20"/>
        <v>2</v>
      </c>
      <c r="J84">
        <f t="shared" si="14"/>
        <v>1</v>
      </c>
      <c r="K84">
        <f t="shared" si="18"/>
        <v>68</v>
      </c>
      <c r="L84">
        <f t="shared" si="15"/>
        <v>10</v>
      </c>
      <c r="M84">
        <f t="shared" si="16"/>
        <v>0</v>
      </c>
      <c r="N84">
        <f t="shared" si="17"/>
        <v>32</v>
      </c>
      <c r="O84">
        <f t="shared" si="19"/>
        <v>1547.7973450050508</v>
      </c>
    </row>
    <row r="85" spans="6:15" x14ac:dyDescent="0.3">
      <c r="F85">
        <v>82</v>
      </c>
      <c r="G85" s="27">
        <v>42451</v>
      </c>
      <c r="H85" s="28">
        <f t="shared" si="13"/>
        <v>42451</v>
      </c>
      <c r="I85">
        <f t="shared" si="20"/>
        <v>3</v>
      </c>
      <c r="J85">
        <f t="shared" si="14"/>
        <v>1</v>
      </c>
      <c r="K85">
        <f t="shared" si="18"/>
        <v>69</v>
      </c>
      <c r="L85">
        <f t="shared" si="15"/>
        <v>11</v>
      </c>
      <c r="M85">
        <f t="shared" si="16"/>
        <v>0</v>
      </c>
      <c r="N85">
        <f t="shared" si="17"/>
        <v>32</v>
      </c>
      <c r="O85">
        <f t="shared" si="19"/>
        <v>1515.7973450050508</v>
      </c>
    </row>
    <row r="86" spans="6:15" x14ac:dyDescent="0.3">
      <c r="F86">
        <v>83</v>
      </c>
      <c r="G86" s="27">
        <v>42452</v>
      </c>
      <c r="H86" s="28">
        <f t="shared" si="13"/>
        <v>42452</v>
      </c>
      <c r="I86">
        <f t="shared" si="20"/>
        <v>4</v>
      </c>
      <c r="J86">
        <f t="shared" si="14"/>
        <v>1</v>
      </c>
      <c r="K86">
        <f t="shared" si="18"/>
        <v>70</v>
      </c>
      <c r="L86">
        <f t="shared" si="15"/>
        <v>12</v>
      </c>
      <c r="M86">
        <f t="shared" si="16"/>
        <v>0</v>
      </c>
      <c r="N86">
        <f t="shared" si="17"/>
        <v>32</v>
      </c>
      <c r="O86">
        <f t="shared" si="19"/>
        <v>1483.7973450050508</v>
      </c>
    </row>
    <row r="87" spans="6:15" x14ac:dyDescent="0.3">
      <c r="F87">
        <v>84</v>
      </c>
      <c r="G87" s="27">
        <v>42453</v>
      </c>
      <c r="H87" s="28">
        <f t="shared" si="13"/>
        <v>42453</v>
      </c>
      <c r="I87">
        <f t="shared" si="20"/>
        <v>5</v>
      </c>
      <c r="J87">
        <f t="shared" si="14"/>
        <v>1</v>
      </c>
      <c r="K87">
        <f t="shared" si="18"/>
        <v>71</v>
      </c>
      <c r="L87">
        <f t="shared" si="15"/>
        <v>13</v>
      </c>
      <c r="M87">
        <f t="shared" si="16"/>
        <v>0</v>
      </c>
      <c r="N87">
        <f t="shared" si="17"/>
        <v>32</v>
      </c>
      <c r="O87">
        <f t="shared" si="19"/>
        <v>1451.7973450050508</v>
      </c>
    </row>
    <row r="88" spans="6:15" x14ac:dyDescent="0.3">
      <c r="F88">
        <v>85</v>
      </c>
      <c r="G88" s="27">
        <v>42454</v>
      </c>
      <c r="H88" s="28">
        <f t="shared" si="13"/>
        <v>42454</v>
      </c>
      <c r="I88">
        <f t="shared" si="20"/>
        <v>6</v>
      </c>
      <c r="J88">
        <f t="shared" si="14"/>
        <v>1</v>
      </c>
      <c r="K88">
        <f t="shared" si="18"/>
        <v>72</v>
      </c>
      <c r="L88">
        <f t="shared" si="15"/>
        <v>14</v>
      </c>
      <c r="M88">
        <f t="shared" si="16"/>
        <v>0</v>
      </c>
      <c r="N88">
        <f t="shared" si="17"/>
        <v>32</v>
      </c>
      <c r="O88">
        <f t="shared" si="19"/>
        <v>1419.7973450050508</v>
      </c>
    </row>
    <row r="89" spans="6:15" x14ac:dyDescent="0.3">
      <c r="F89">
        <v>86</v>
      </c>
      <c r="G89" s="27">
        <v>42455</v>
      </c>
      <c r="H89" s="28">
        <f t="shared" si="13"/>
        <v>42455</v>
      </c>
      <c r="I89">
        <f t="shared" si="20"/>
        <v>7</v>
      </c>
      <c r="J89">
        <f t="shared" si="14"/>
        <v>1</v>
      </c>
      <c r="K89">
        <f t="shared" si="18"/>
        <v>73</v>
      </c>
      <c r="L89">
        <f t="shared" si="15"/>
        <v>15</v>
      </c>
      <c r="M89">
        <f t="shared" si="16"/>
        <v>0</v>
      </c>
      <c r="N89">
        <f t="shared" si="17"/>
        <v>32</v>
      </c>
      <c r="O89">
        <f t="shared" si="19"/>
        <v>1387.7973450050508</v>
      </c>
    </row>
    <row r="90" spans="6:15" x14ac:dyDescent="0.3">
      <c r="F90">
        <v>87</v>
      </c>
      <c r="G90" s="27">
        <v>42456</v>
      </c>
      <c r="H90" s="28">
        <f t="shared" si="13"/>
        <v>42456</v>
      </c>
      <c r="I90">
        <f t="shared" si="20"/>
        <v>1</v>
      </c>
      <c r="J90">
        <f t="shared" si="14"/>
        <v>0</v>
      </c>
      <c r="K90">
        <f t="shared" si="18"/>
        <v>73</v>
      </c>
      <c r="L90">
        <f t="shared" si="15"/>
        <v>15</v>
      </c>
      <c r="M90">
        <f t="shared" si="16"/>
        <v>0</v>
      </c>
      <c r="N90">
        <f t="shared" si="17"/>
        <v>0</v>
      </c>
      <c r="O90">
        <f t="shared" si="19"/>
        <v>1387.7973450050508</v>
      </c>
    </row>
    <row r="91" spans="6:15" x14ac:dyDescent="0.3">
      <c r="F91">
        <v>88</v>
      </c>
      <c r="G91" s="27">
        <v>42457</v>
      </c>
      <c r="H91" s="28">
        <f t="shared" si="13"/>
        <v>42457</v>
      </c>
      <c r="I91">
        <f t="shared" si="20"/>
        <v>2</v>
      </c>
      <c r="J91">
        <f t="shared" si="14"/>
        <v>1</v>
      </c>
      <c r="K91">
        <f t="shared" si="18"/>
        <v>74</v>
      </c>
      <c r="L91">
        <f t="shared" si="15"/>
        <v>16</v>
      </c>
      <c r="M91">
        <f t="shared" si="16"/>
        <v>0</v>
      </c>
      <c r="N91">
        <f t="shared" si="17"/>
        <v>32</v>
      </c>
      <c r="O91">
        <f t="shared" si="19"/>
        <v>1355.7973450050508</v>
      </c>
    </row>
    <row r="92" spans="6:15" x14ac:dyDescent="0.3">
      <c r="F92">
        <v>89</v>
      </c>
      <c r="G92" s="27">
        <v>42458</v>
      </c>
      <c r="H92" s="28">
        <f t="shared" si="13"/>
        <v>42458</v>
      </c>
      <c r="I92">
        <f t="shared" si="20"/>
        <v>3</v>
      </c>
      <c r="J92">
        <f t="shared" si="14"/>
        <v>1</v>
      </c>
      <c r="K92">
        <f t="shared" si="18"/>
        <v>75</v>
      </c>
      <c r="L92">
        <f t="shared" si="15"/>
        <v>17</v>
      </c>
      <c r="M92">
        <f t="shared" si="16"/>
        <v>0</v>
      </c>
      <c r="N92">
        <f t="shared" si="17"/>
        <v>32</v>
      </c>
      <c r="O92">
        <f t="shared" si="19"/>
        <v>1323.7973450050508</v>
      </c>
    </row>
    <row r="93" spans="6:15" x14ac:dyDescent="0.3">
      <c r="F93">
        <v>90</v>
      </c>
      <c r="G93" s="27">
        <v>42459</v>
      </c>
      <c r="H93" s="28">
        <f t="shared" si="13"/>
        <v>42459</v>
      </c>
      <c r="I93">
        <f t="shared" si="20"/>
        <v>4</v>
      </c>
      <c r="J93">
        <f t="shared" si="14"/>
        <v>1</v>
      </c>
      <c r="K93">
        <f t="shared" si="18"/>
        <v>76</v>
      </c>
      <c r="L93">
        <f t="shared" si="15"/>
        <v>18</v>
      </c>
      <c r="M93">
        <f t="shared" si="16"/>
        <v>0</v>
      </c>
      <c r="N93">
        <f t="shared" si="17"/>
        <v>32</v>
      </c>
      <c r="O93">
        <f t="shared" si="19"/>
        <v>1291.7973450050508</v>
      </c>
    </row>
    <row r="94" spans="6:15" x14ac:dyDescent="0.3">
      <c r="F94">
        <v>91</v>
      </c>
      <c r="G94" s="27">
        <v>42460</v>
      </c>
      <c r="H94" s="28">
        <f t="shared" si="13"/>
        <v>42460</v>
      </c>
      <c r="I94">
        <f t="shared" si="20"/>
        <v>5</v>
      </c>
      <c r="J94">
        <f t="shared" si="14"/>
        <v>1</v>
      </c>
      <c r="K94">
        <f t="shared" si="18"/>
        <v>77</v>
      </c>
      <c r="L94">
        <f t="shared" si="15"/>
        <v>19</v>
      </c>
      <c r="M94">
        <f t="shared" si="16"/>
        <v>0</v>
      </c>
      <c r="N94">
        <f t="shared" si="17"/>
        <v>32</v>
      </c>
      <c r="O94">
        <f t="shared" si="19"/>
        <v>1259.7973450050508</v>
      </c>
    </row>
    <row r="95" spans="6:15" x14ac:dyDescent="0.3">
      <c r="F95">
        <v>92</v>
      </c>
      <c r="G95" s="27">
        <v>42461</v>
      </c>
      <c r="H95" s="28">
        <f t="shared" si="13"/>
        <v>42461</v>
      </c>
      <c r="I95">
        <f t="shared" si="20"/>
        <v>6</v>
      </c>
      <c r="J95">
        <f t="shared" si="14"/>
        <v>1</v>
      </c>
      <c r="K95">
        <f t="shared" si="18"/>
        <v>78</v>
      </c>
      <c r="L95">
        <f t="shared" si="15"/>
        <v>20</v>
      </c>
      <c r="M95">
        <f t="shared" si="16"/>
        <v>0</v>
      </c>
      <c r="N95">
        <f t="shared" si="17"/>
        <v>32</v>
      </c>
      <c r="O95">
        <f t="shared" si="19"/>
        <v>1227.7973450050508</v>
      </c>
    </row>
    <row r="96" spans="6:15" x14ac:dyDescent="0.3">
      <c r="F96">
        <v>93</v>
      </c>
      <c r="G96" s="27">
        <v>42462</v>
      </c>
      <c r="H96" s="28">
        <f t="shared" si="13"/>
        <v>42462</v>
      </c>
      <c r="I96">
        <f t="shared" si="20"/>
        <v>7</v>
      </c>
      <c r="J96">
        <f t="shared" si="14"/>
        <v>1</v>
      </c>
      <c r="K96">
        <f t="shared" si="18"/>
        <v>79</v>
      </c>
      <c r="L96">
        <f t="shared" si="15"/>
        <v>21</v>
      </c>
      <c r="M96">
        <f t="shared" si="16"/>
        <v>0</v>
      </c>
      <c r="N96">
        <f t="shared" si="17"/>
        <v>32</v>
      </c>
      <c r="O96">
        <f t="shared" si="19"/>
        <v>1195.7973450050508</v>
      </c>
    </row>
    <row r="97" spans="6:15" x14ac:dyDescent="0.3">
      <c r="F97">
        <v>94</v>
      </c>
      <c r="G97" s="27">
        <v>42463</v>
      </c>
      <c r="H97" s="28">
        <f t="shared" si="13"/>
        <v>42463</v>
      </c>
      <c r="I97">
        <f t="shared" si="20"/>
        <v>1</v>
      </c>
      <c r="J97">
        <f t="shared" si="14"/>
        <v>0</v>
      </c>
      <c r="K97">
        <f t="shared" si="18"/>
        <v>79</v>
      </c>
      <c r="L97">
        <f t="shared" si="15"/>
        <v>21</v>
      </c>
      <c r="M97">
        <f t="shared" si="16"/>
        <v>0</v>
      </c>
      <c r="N97">
        <f t="shared" si="17"/>
        <v>0</v>
      </c>
      <c r="O97">
        <f t="shared" si="19"/>
        <v>1195.7973450050508</v>
      </c>
    </row>
    <row r="98" spans="6:15" x14ac:dyDescent="0.3">
      <c r="F98">
        <v>95</v>
      </c>
      <c r="G98" s="27">
        <v>42464</v>
      </c>
      <c r="H98" s="28">
        <f t="shared" si="13"/>
        <v>42464</v>
      </c>
      <c r="I98">
        <f t="shared" si="20"/>
        <v>2</v>
      </c>
      <c r="J98">
        <f t="shared" si="14"/>
        <v>1</v>
      </c>
      <c r="K98">
        <f t="shared" si="18"/>
        <v>80</v>
      </c>
      <c r="L98">
        <f t="shared" si="15"/>
        <v>22</v>
      </c>
      <c r="M98">
        <f t="shared" si="16"/>
        <v>0</v>
      </c>
      <c r="N98">
        <f t="shared" si="17"/>
        <v>32</v>
      </c>
      <c r="O98">
        <f t="shared" si="19"/>
        <v>1163.7973450050508</v>
      </c>
    </row>
    <row r="99" spans="6:15" x14ac:dyDescent="0.3">
      <c r="F99">
        <v>96</v>
      </c>
      <c r="G99" s="27">
        <v>42465</v>
      </c>
      <c r="H99" s="28">
        <f t="shared" si="13"/>
        <v>42465</v>
      </c>
      <c r="I99">
        <f t="shared" si="20"/>
        <v>3</v>
      </c>
      <c r="J99">
        <f t="shared" si="14"/>
        <v>1</v>
      </c>
      <c r="K99">
        <f t="shared" si="18"/>
        <v>81</v>
      </c>
      <c r="L99">
        <f t="shared" si="15"/>
        <v>23</v>
      </c>
      <c r="M99">
        <f t="shared" si="16"/>
        <v>0</v>
      </c>
      <c r="N99">
        <f t="shared" si="17"/>
        <v>32</v>
      </c>
      <c r="O99">
        <f t="shared" si="19"/>
        <v>1131.7973450050508</v>
      </c>
    </row>
    <row r="100" spans="6:15" x14ac:dyDescent="0.3">
      <c r="F100">
        <v>97</v>
      </c>
      <c r="G100" s="27">
        <v>42466</v>
      </c>
      <c r="H100" s="28">
        <f t="shared" si="13"/>
        <v>42466</v>
      </c>
      <c r="I100">
        <f t="shared" si="20"/>
        <v>4</v>
      </c>
      <c r="J100">
        <f t="shared" si="14"/>
        <v>1</v>
      </c>
      <c r="K100">
        <f t="shared" si="18"/>
        <v>82</v>
      </c>
      <c r="L100">
        <f t="shared" si="15"/>
        <v>24</v>
      </c>
      <c r="M100">
        <f t="shared" si="16"/>
        <v>0</v>
      </c>
      <c r="N100">
        <f t="shared" si="17"/>
        <v>32</v>
      </c>
      <c r="O100">
        <f t="shared" si="19"/>
        <v>1099.7973450050508</v>
      </c>
    </row>
    <row r="101" spans="6:15" x14ac:dyDescent="0.3">
      <c r="F101">
        <v>98</v>
      </c>
      <c r="G101" s="27">
        <v>42467</v>
      </c>
      <c r="H101" s="28">
        <f t="shared" si="13"/>
        <v>42467</v>
      </c>
      <c r="I101">
        <f t="shared" si="20"/>
        <v>5</v>
      </c>
      <c r="J101">
        <f t="shared" si="14"/>
        <v>1</v>
      </c>
      <c r="K101">
        <f t="shared" si="18"/>
        <v>83</v>
      </c>
      <c r="L101">
        <f t="shared" si="15"/>
        <v>25</v>
      </c>
      <c r="M101">
        <f t="shared" si="16"/>
        <v>0</v>
      </c>
      <c r="N101">
        <f t="shared" si="17"/>
        <v>32</v>
      </c>
      <c r="O101">
        <f t="shared" si="19"/>
        <v>1067.7973450050508</v>
      </c>
    </row>
    <row r="102" spans="6:15" x14ac:dyDescent="0.3">
      <c r="F102">
        <v>99</v>
      </c>
      <c r="G102" s="27">
        <v>42468</v>
      </c>
      <c r="H102" s="28">
        <f t="shared" si="13"/>
        <v>42468</v>
      </c>
      <c r="I102">
        <f t="shared" si="20"/>
        <v>6</v>
      </c>
      <c r="J102">
        <f t="shared" si="14"/>
        <v>1</v>
      </c>
      <c r="K102">
        <f t="shared" si="18"/>
        <v>84</v>
      </c>
      <c r="L102">
        <f t="shared" si="15"/>
        <v>26</v>
      </c>
      <c r="M102">
        <f t="shared" si="16"/>
        <v>0</v>
      </c>
      <c r="N102">
        <f t="shared" si="17"/>
        <v>32</v>
      </c>
      <c r="O102">
        <f t="shared" si="19"/>
        <v>1035.7973450050508</v>
      </c>
    </row>
    <row r="103" spans="6:15" x14ac:dyDescent="0.3">
      <c r="F103">
        <v>100</v>
      </c>
      <c r="G103" s="27">
        <v>42469</v>
      </c>
      <c r="H103" s="28">
        <f t="shared" si="13"/>
        <v>42469</v>
      </c>
      <c r="I103">
        <f t="shared" si="20"/>
        <v>7</v>
      </c>
      <c r="J103">
        <f t="shared" si="14"/>
        <v>1</v>
      </c>
      <c r="K103">
        <f t="shared" si="18"/>
        <v>85</v>
      </c>
      <c r="L103">
        <f t="shared" si="15"/>
        <v>27</v>
      </c>
      <c r="M103">
        <f t="shared" si="16"/>
        <v>0</v>
      </c>
      <c r="N103">
        <f t="shared" si="17"/>
        <v>32</v>
      </c>
      <c r="O103">
        <f t="shared" si="19"/>
        <v>1003.7973450050508</v>
      </c>
    </row>
    <row r="104" spans="6:15" x14ac:dyDescent="0.3">
      <c r="F104">
        <v>101</v>
      </c>
      <c r="G104" s="27">
        <v>42470</v>
      </c>
      <c r="H104" s="28">
        <f t="shared" si="13"/>
        <v>42470</v>
      </c>
      <c r="I104">
        <f t="shared" si="20"/>
        <v>1</v>
      </c>
      <c r="J104">
        <f t="shared" si="14"/>
        <v>0</v>
      </c>
      <c r="K104">
        <f t="shared" si="18"/>
        <v>85</v>
      </c>
      <c r="L104">
        <f t="shared" si="15"/>
        <v>27</v>
      </c>
      <c r="M104">
        <f t="shared" si="16"/>
        <v>0</v>
      </c>
      <c r="N104">
        <f t="shared" si="17"/>
        <v>0</v>
      </c>
      <c r="O104">
        <f t="shared" si="19"/>
        <v>1003.7973450050508</v>
      </c>
    </row>
    <row r="105" spans="6:15" x14ac:dyDescent="0.3">
      <c r="F105">
        <v>102</v>
      </c>
      <c r="G105" s="27">
        <v>42471</v>
      </c>
      <c r="H105" s="28">
        <f t="shared" si="13"/>
        <v>42471</v>
      </c>
      <c r="I105">
        <f t="shared" si="20"/>
        <v>2</v>
      </c>
      <c r="J105">
        <f t="shared" si="14"/>
        <v>1</v>
      </c>
      <c r="K105">
        <f t="shared" si="18"/>
        <v>86</v>
      </c>
      <c r="L105">
        <f t="shared" si="15"/>
        <v>28</v>
      </c>
      <c r="M105">
        <f t="shared" si="16"/>
        <v>0</v>
      </c>
      <c r="N105">
        <f t="shared" si="17"/>
        <v>32</v>
      </c>
      <c r="O105">
        <f t="shared" si="19"/>
        <v>971.79734500505083</v>
      </c>
    </row>
    <row r="106" spans="6:15" x14ac:dyDescent="0.3">
      <c r="F106">
        <v>103</v>
      </c>
      <c r="G106" s="27">
        <v>42472</v>
      </c>
      <c r="H106" s="28">
        <f t="shared" si="13"/>
        <v>42472</v>
      </c>
      <c r="I106">
        <f t="shared" si="20"/>
        <v>3</v>
      </c>
      <c r="J106">
        <f t="shared" si="14"/>
        <v>1</v>
      </c>
      <c r="K106">
        <f t="shared" si="18"/>
        <v>87</v>
      </c>
      <c r="L106">
        <f t="shared" si="15"/>
        <v>29</v>
      </c>
      <c r="M106">
        <f t="shared" si="16"/>
        <v>0</v>
      </c>
      <c r="N106">
        <f t="shared" si="17"/>
        <v>32</v>
      </c>
      <c r="O106">
        <f t="shared" si="19"/>
        <v>939.79734500505083</v>
      </c>
    </row>
    <row r="107" spans="6:15" x14ac:dyDescent="0.3">
      <c r="F107">
        <v>104</v>
      </c>
      <c r="G107" s="27">
        <v>42473</v>
      </c>
      <c r="H107" s="28">
        <f t="shared" si="13"/>
        <v>42473</v>
      </c>
      <c r="I107">
        <f t="shared" si="20"/>
        <v>4</v>
      </c>
      <c r="J107">
        <f t="shared" si="14"/>
        <v>1</v>
      </c>
      <c r="K107">
        <f t="shared" si="18"/>
        <v>88</v>
      </c>
      <c r="L107">
        <f t="shared" si="15"/>
        <v>30</v>
      </c>
      <c r="M107">
        <f t="shared" si="16"/>
        <v>0</v>
      </c>
      <c r="N107">
        <f t="shared" si="17"/>
        <v>32</v>
      </c>
      <c r="O107">
        <f t="shared" si="19"/>
        <v>907.79734500505083</v>
      </c>
    </row>
    <row r="108" spans="6:15" x14ac:dyDescent="0.3">
      <c r="F108">
        <v>105</v>
      </c>
      <c r="G108" s="27">
        <v>42474</v>
      </c>
      <c r="H108" s="28">
        <f t="shared" si="13"/>
        <v>42474</v>
      </c>
      <c r="I108">
        <f t="shared" si="20"/>
        <v>5</v>
      </c>
      <c r="J108">
        <f t="shared" si="14"/>
        <v>1</v>
      </c>
      <c r="K108">
        <f t="shared" si="18"/>
        <v>89</v>
      </c>
      <c r="L108">
        <f t="shared" si="15"/>
        <v>31</v>
      </c>
      <c r="M108">
        <f t="shared" si="16"/>
        <v>0</v>
      </c>
      <c r="N108">
        <f t="shared" si="17"/>
        <v>32</v>
      </c>
      <c r="O108">
        <f t="shared" si="19"/>
        <v>875.79734500505083</v>
      </c>
    </row>
    <row r="109" spans="6:15" x14ac:dyDescent="0.3">
      <c r="F109">
        <v>106</v>
      </c>
      <c r="G109" s="27">
        <v>42475</v>
      </c>
      <c r="H109" s="28">
        <f t="shared" si="13"/>
        <v>42475</v>
      </c>
      <c r="I109">
        <f t="shared" si="20"/>
        <v>6</v>
      </c>
      <c r="J109">
        <f t="shared" si="14"/>
        <v>1</v>
      </c>
      <c r="K109">
        <f t="shared" si="18"/>
        <v>90</v>
      </c>
      <c r="L109">
        <f t="shared" si="15"/>
        <v>32</v>
      </c>
      <c r="M109">
        <f t="shared" si="16"/>
        <v>0</v>
      </c>
      <c r="N109">
        <f t="shared" si="17"/>
        <v>32</v>
      </c>
      <c r="O109">
        <f t="shared" si="19"/>
        <v>843.79734500505083</v>
      </c>
    </row>
    <row r="110" spans="6:15" x14ac:dyDescent="0.3">
      <c r="F110">
        <v>107</v>
      </c>
      <c r="G110" s="27">
        <v>42476</v>
      </c>
      <c r="H110" s="28">
        <f t="shared" si="13"/>
        <v>42476</v>
      </c>
      <c r="I110">
        <f t="shared" si="20"/>
        <v>7</v>
      </c>
      <c r="J110">
        <f t="shared" si="14"/>
        <v>1</v>
      </c>
      <c r="K110">
        <f t="shared" si="18"/>
        <v>91</v>
      </c>
      <c r="L110">
        <f t="shared" si="15"/>
        <v>33</v>
      </c>
      <c r="M110">
        <f t="shared" si="16"/>
        <v>0</v>
      </c>
      <c r="N110">
        <f t="shared" si="17"/>
        <v>32</v>
      </c>
      <c r="O110">
        <f t="shared" si="19"/>
        <v>811.79734500505083</v>
      </c>
    </row>
    <row r="111" spans="6:15" x14ac:dyDescent="0.3">
      <c r="F111">
        <v>108</v>
      </c>
      <c r="G111" s="27">
        <v>42477</v>
      </c>
      <c r="H111" s="28">
        <f t="shared" si="13"/>
        <v>42477</v>
      </c>
      <c r="I111">
        <f t="shared" si="20"/>
        <v>1</v>
      </c>
      <c r="J111">
        <f t="shared" si="14"/>
        <v>0</v>
      </c>
      <c r="K111">
        <f t="shared" si="18"/>
        <v>91</v>
      </c>
      <c r="L111">
        <f t="shared" si="15"/>
        <v>33</v>
      </c>
      <c r="M111">
        <f t="shared" si="16"/>
        <v>0</v>
      </c>
      <c r="N111">
        <f t="shared" si="17"/>
        <v>0</v>
      </c>
      <c r="O111">
        <f t="shared" si="19"/>
        <v>811.79734500505083</v>
      </c>
    </row>
    <row r="112" spans="6:15" x14ac:dyDescent="0.3">
      <c r="F112">
        <v>109</v>
      </c>
      <c r="G112" s="27">
        <v>42478</v>
      </c>
      <c r="H112" s="28">
        <f t="shared" si="13"/>
        <v>42478</v>
      </c>
      <c r="I112">
        <f t="shared" si="20"/>
        <v>2</v>
      </c>
      <c r="J112">
        <f t="shared" si="14"/>
        <v>1</v>
      </c>
      <c r="K112">
        <f t="shared" si="18"/>
        <v>92</v>
      </c>
      <c r="L112">
        <f t="shared" si="15"/>
        <v>34</v>
      </c>
      <c r="M112">
        <f t="shared" si="16"/>
        <v>0</v>
      </c>
      <c r="N112">
        <f t="shared" si="17"/>
        <v>32</v>
      </c>
      <c r="O112">
        <f t="shared" si="19"/>
        <v>779.79734500505083</v>
      </c>
    </row>
    <row r="113" spans="6:15" x14ac:dyDescent="0.3">
      <c r="F113">
        <v>110</v>
      </c>
      <c r="G113" s="27">
        <v>42479</v>
      </c>
      <c r="H113" s="28">
        <f t="shared" si="13"/>
        <v>42479</v>
      </c>
      <c r="I113">
        <f t="shared" si="20"/>
        <v>3</v>
      </c>
      <c r="J113">
        <f t="shared" si="14"/>
        <v>1</v>
      </c>
      <c r="K113">
        <f t="shared" si="18"/>
        <v>93</v>
      </c>
      <c r="L113">
        <f t="shared" si="15"/>
        <v>35</v>
      </c>
      <c r="M113">
        <f t="shared" si="16"/>
        <v>0</v>
      </c>
      <c r="N113">
        <f t="shared" si="17"/>
        <v>32</v>
      </c>
      <c r="O113">
        <f t="shared" si="19"/>
        <v>747.79734500505083</v>
      </c>
    </row>
    <row r="114" spans="6:15" x14ac:dyDescent="0.3">
      <c r="F114">
        <v>111</v>
      </c>
      <c r="G114" s="27">
        <v>42480</v>
      </c>
      <c r="H114" s="28">
        <f t="shared" si="13"/>
        <v>42480</v>
      </c>
      <c r="I114">
        <f t="shared" si="20"/>
        <v>4</v>
      </c>
      <c r="J114">
        <f t="shared" si="14"/>
        <v>1</v>
      </c>
      <c r="K114">
        <f t="shared" si="18"/>
        <v>94</v>
      </c>
      <c r="L114">
        <f t="shared" si="15"/>
        <v>36</v>
      </c>
      <c r="M114">
        <f t="shared" si="16"/>
        <v>0</v>
      </c>
      <c r="N114">
        <f t="shared" si="17"/>
        <v>32</v>
      </c>
      <c r="O114">
        <f t="shared" si="19"/>
        <v>715.79734500505083</v>
      </c>
    </row>
    <row r="115" spans="6:15" x14ac:dyDescent="0.3">
      <c r="F115">
        <v>112</v>
      </c>
      <c r="G115" s="27">
        <v>42481</v>
      </c>
      <c r="H115" s="28">
        <f t="shared" si="13"/>
        <v>42481</v>
      </c>
      <c r="I115">
        <f t="shared" si="20"/>
        <v>5</v>
      </c>
      <c r="J115">
        <f t="shared" si="14"/>
        <v>1</v>
      </c>
      <c r="K115">
        <f t="shared" si="18"/>
        <v>95</v>
      </c>
      <c r="L115">
        <f t="shared" si="15"/>
        <v>37</v>
      </c>
      <c r="M115">
        <f t="shared" si="16"/>
        <v>0</v>
      </c>
      <c r="N115">
        <f t="shared" si="17"/>
        <v>32</v>
      </c>
      <c r="O115">
        <f t="shared" si="19"/>
        <v>683.79734500505083</v>
      </c>
    </row>
    <row r="116" spans="6:15" x14ac:dyDescent="0.3">
      <c r="F116">
        <v>113</v>
      </c>
      <c r="G116" s="27">
        <v>42482</v>
      </c>
      <c r="H116" s="28">
        <f t="shared" si="13"/>
        <v>42482</v>
      </c>
      <c r="I116">
        <f t="shared" si="20"/>
        <v>6</v>
      </c>
      <c r="J116">
        <f t="shared" si="14"/>
        <v>1</v>
      </c>
      <c r="K116">
        <f t="shared" si="18"/>
        <v>96</v>
      </c>
      <c r="L116">
        <f t="shared" si="15"/>
        <v>38</v>
      </c>
      <c r="M116">
        <f t="shared" si="16"/>
        <v>0</v>
      </c>
      <c r="N116">
        <f t="shared" si="17"/>
        <v>32</v>
      </c>
      <c r="O116">
        <f t="shared" si="19"/>
        <v>651.79734500505083</v>
      </c>
    </row>
    <row r="117" spans="6:15" x14ac:dyDescent="0.3">
      <c r="F117">
        <v>114</v>
      </c>
      <c r="G117" s="27">
        <v>42483</v>
      </c>
      <c r="H117" s="28">
        <f t="shared" si="13"/>
        <v>42483</v>
      </c>
      <c r="I117">
        <f t="shared" si="20"/>
        <v>7</v>
      </c>
      <c r="J117">
        <f t="shared" si="14"/>
        <v>1</v>
      </c>
      <c r="K117">
        <f t="shared" si="18"/>
        <v>97</v>
      </c>
      <c r="L117">
        <f t="shared" si="15"/>
        <v>39</v>
      </c>
      <c r="M117">
        <f t="shared" si="16"/>
        <v>0</v>
      </c>
      <c r="N117">
        <f t="shared" si="17"/>
        <v>32</v>
      </c>
      <c r="O117">
        <f t="shared" si="19"/>
        <v>619.79734500505083</v>
      </c>
    </row>
    <row r="118" spans="6:15" x14ac:dyDescent="0.3">
      <c r="F118">
        <v>115</v>
      </c>
      <c r="G118" s="27">
        <v>42484</v>
      </c>
      <c r="H118" s="28">
        <f t="shared" si="13"/>
        <v>42484</v>
      </c>
      <c r="I118">
        <f t="shared" si="20"/>
        <v>1</v>
      </c>
      <c r="J118">
        <f t="shared" si="14"/>
        <v>0</v>
      </c>
      <c r="K118">
        <f t="shared" si="18"/>
        <v>97</v>
      </c>
      <c r="L118">
        <f t="shared" si="15"/>
        <v>39</v>
      </c>
      <c r="M118">
        <f t="shared" si="16"/>
        <v>0</v>
      </c>
      <c r="N118">
        <f t="shared" si="17"/>
        <v>0</v>
      </c>
      <c r="O118">
        <f t="shared" si="19"/>
        <v>619.79734500505083</v>
      </c>
    </row>
    <row r="119" spans="6:15" x14ac:dyDescent="0.3">
      <c r="F119">
        <v>116</v>
      </c>
      <c r="G119" s="27">
        <v>42485</v>
      </c>
      <c r="H119" s="28">
        <f t="shared" si="13"/>
        <v>42485</v>
      </c>
      <c r="I119">
        <f t="shared" si="20"/>
        <v>2</v>
      </c>
      <c r="J119">
        <f t="shared" si="14"/>
        <v>1</v>
      </c>
      <c r="K119">
        <f t="shared" si="18"/>
        <v>98</v>
      </c>
      <c r="L119">
        <f t="shared" si="15"/>
        <v>40</v>
      </c>
      <c r="M119">
        <f t="shared" si="16"/>
        <v>0</v>
      </c>
      <c r="N119">
        <f t="shared" si="17"/>
        <v>32</v>
      </c>
      <c r="O119">
        <f t="shared" si="19"/>
        <v>587.79734500505083</v>
      </c>
    </row>
    <row r="120" spans="6:15" x14ac:dyDescent="0.3">
      <c r="F120">
        <v>117</v>
      </c>
      <c r="G120" s="27">
        <v>42486</v>
      </c>
      <c r="H120" s="28">
        <f t="shared" si="13"/>
        <v>42486</v>
      </c>
      <c r="I120">
        <f t="shared" si="20"/>
        <v>3</v>
      </c>
      <c r="J120">
        <f t="shared" si="14"/>
        <v>1</v>
      </c>
      <c r="K120">
        <f t="shared" si="18"/>
        <v>99</v>
      </c>
      <c r="L120">
        <f t="shared" si="15"/>
        <v>41</v>
      </c>
      <c r="M120">
        <f t="shared" si="16"/>
        <v>0</v>
      </c>
      <c r="N120">
        <f t="shared" si="17"/>
        <v>32</v>
      </c>
      <c r="O120">
        <f t="shared" si="19"/>
        <v>555.79734500505083</v>
      </c>
    </row>
    <row r="121" spans="6:15" x14ac:dyDescent="0.3">
      <c r="F121">
        <v>118</v>
      </c>
      <c r="G121" s="27">
        <v>42487</v>
      </c>
      <c r="H121" s="28">
        <f t="shared" si="13"/>
        <v>42487</v>
      </c>
      <c r="I121">
        <f t="shared" si="20"/>
        <v>4</v>
      </c>
      <c r="J121">
        <f t="shared" si="14"/>
        <v>1</v>
      </c>
      <c r="K121">
        <f t="shared" si="18"/>
        <v>100</v>
      </c>
      <c r="L121">
        <f t="shared" si="15"/>
        <v>42</v>
      </c>
      <c r="M121">
        <f t="shared" si="16"/>
        <v>0</v>
      </c>
      <c r="N121">
        <f t="shared" si="17"/>
        <v>32</v>
      </c>
      <c r="O121">
        <f t="shared" si="19"/>
        <v>523.79734500505083</v>
      </c>
    </row>
    <row r="122" spans="6:15" x14ac:dyDescent="0.3">
      <c r="F122">
        <v>119</v>
      </c>
      <c r="G122" s="27">
        <v>42488</v>
      </c>
      <c r="H122" s="28">
        <f t="shared" si="13"/>
        <v>42488</v>
      </c>
      <c r="I122">
        <f t="shared" si="20"/>
        <v>5</v>
      </c>
      <c r="J122">
        <f t="shared" si="14"/>
        <v>1</v>
      </c>
      <c r="K122">
        <f t="shared" si="18"/>
        <v>101</v>
      </c>
      <c r="L122">
        <f t="shared" si="15"/>
        <v>43</v>
      </c>
      <c r="M122">
        <f t="shared" si="16"/>
        <v>0</v>
      </c>
      <c r="N122">
        <f t="shared" si="17"/>
        <v>32</v>
      </c>
      <c r="O122">
        <f t="shared" si="19"/>
        <v>491.79734500505083</v>
      </c>
    </row>
    <row r="123" spans="6:15" x14ac:dyDescent="0.3">
      <c r="F123">
        <v>120</v>
      </c>
      <c r="G123" s="27">
        <v>42489</v>
      </c>
      <c r="H123" s="28">
        <f t="shared" si="13"/>
        <v>42489</v>
      </c>
      <c r="I123">
        <f t="shared" si="20"/>
        <v>6</v>
      </c>
      <c r="J123">
        <f t="shared" si="14"/>
        <v>1</v>
      </c>
      <c r="K123">
        <f t="shared" si="18"/>
        <v>102</v>
      </c>
      <c r="L123">
        <f t="shared" si="15"/>
        <v>44</v>
      </c>
      <c r="M123">
        <f t="shared" si="16"/>
        <v>0</v>
      </c>
      <c r="N123">
        <f t="shared" si="17"/>
        <v>32</v>
      </c>
      <c r="O123">
        <f t="shared" si="19"/>
        <v>459.79734500505083</v>
      </c>
    </row>
    <row r="124" spans="6:15" x14ac:dyDescent="0.3">
      <c r="F124">
        <v>121</v>
      </c>
      <c r="G124" s="27">
        <v>42490</v>
      </c>
      <c r="H124" s="28">
        <f t="shared" si="13"/>
        <v>42490</v>
      </c>
      <c r="I124">
        <f t="shared" si="20"/>
        <v>7</v>
      </c>
      <c r="J124">
        <f t="shared" si="14"/>
        <v>1</v>
      </c>
      <c r="K124">
        <f t="shared" si="18"/>
        <v>103</v>
      </c>
      <c r="L124">
        <f t="shared" si="15"/>
        <v>45</v>
      </c>
      <c r="M124">
        <f t="shared" si="16"/>
        <v>0</v>
      </c>
      <c r="N124">
        <f t="shared" si="17"/>
        <v>32</v>
      </c>
      <c r="O124">
        <f t="shared" si="19"/>
        <v>427.79734500505083</v>
      </c>
    </row>
    <row r="125" spans="6:15" x14ac:dyDescent="0.3">
      <c r="F125">
        <v>122</v>
      </c>
      <c r="G125" s="27">
        <v>42491</v>
      </c>
      <c r="H125" s="28">
        <f t="shared" si="13"/>
        <v>42491</v>
      </c>
      <c r="I125">
        <f t="shared" si="20"/>
        <v>1</v>
      </c>
      <c r="J125">
        <f t="shared" si="14"/>
        <v>0</v>
      </c>
      <c r="K125">
        <f t="shared" si="18"/>
        <v>103</v>
      </c>
      <c r="L125">
        <f t="shared" si="15"/>
        <v>45</v>
      </c>
      <c r="M125">
        <f t="shared" si="16"/>
        <v>0</v>
      </c>
      <c r="N125">
        <f t="shared" si="17"/>
        <v>0</v>
      </c>
      <c r="O125">
        <f t="shared" si="19"/>
        <v>427.79734500505083</v>
      </c>
    </row>
    <row r="126" spans="6:15" x14ac:dyDescent="0.3">
      <c r="F126">
        <v>123</v>
      </c>
      <c r="G126" s="27">
        <v>42492</v>
      </c>
      <c r="H126" s="28">
        <f t="shared" si="13"/>
        <v>42492</v>
      </c>
      <c r="I126">
        <f t="shared" si="20"/>
        <v>2</v>
      </c>
      <c r="J126">
        <f t="shared" si="14"/>
        <v>1</v>
      </c>
      <c r="K126">
        <f t="shared" si="18"/>
        <v>104</v>
      </c>
      <c r="L126">
        <f t="shared" si="15"/>
        <v>46</v>
      </c>
      <c r="M126">
        <f t="shared" si="16"/>
        <v>0</v>
      </c>
      <c r="N126">
        <f t="shared" si="17"/>
        <v>32</v>
      </c>
      <c r="O126">
        <f t="shared" si="19"/>
        <v>395.79734500505083</v>
      </c>
    </row>
    <row r="127" spans="6:15" x14ac:dyDescent="0.3">
      <c r="F127">
        <v>124</v>
      </c>
      <c r="G127" s="27">
        <v>42493</v>
      </c>
      <c r="H127" s="28">
        <f t="shared" si="13"/>
        <v>42493</v>
      </c>
      <c r="I127">
        <f t="shared" si="20"/>
        <v>3</v>
      </c>
      <c r="J127">
        <f t="shared" si="14"/>
        <v>1</v>
      </c>
      <c r="K127">
        <f t="shared" si="18"/>
        <v>105</v>
      </c>
      <c r="L127">
        <f t="shared" si="15"/>
        <v>47</v>
      </c>
      <c r="M127">
        <f t="shared" si="16"/>
        <v>0</v>
      </c>
      <c r="N127">
        <f t="shared" si="17"/>
        <v>32</v>
      </c>
      <c r="O127">
        <f t="shared" si="19"/>
        <v>363.79734500505083</v>
      </c>
    </row>
    <row r="128" spans="6:15" x14ac:dyDescent="0.3">
      <c r="F128">
        <v>125</v>
      </c>
      <c r="G128" s="27">
        <v>42494</v>
      </c>
      <c r="H128" s="28">
        <f t="shared" si="13"/>
        <v>42494</v>
      </c>
      <c r="I128">
        <f t="shared" si="20"/>
        <v>4</v>
      </c>
      <c r="J128">
        <f t="shared" si="14"/>
        <v>1</v>
      </c>
      <c r="K128">
        <f t="shared" si="18"/>
        <v>106</v>
      </c>
      <c r="L128">
        <f t="shared" si="15"/>
        <v>48</v>
      </c>
      <c r="M128">
        <f t="shared" si="16"/>
        <v>0</v>
      </c>
      <c r="N128">
        <f t="shared" si="17"/>
        <v>32</v>
      </c>
      <c r="O128">
        <f t="shared" si="19"/>
        <v>331.79734500505083</v>
      </c>
    </row>
    <row r="129" spans="6:15" x14ac:dyDescent="0.3">
      <c r="F129">
        <v>126</v>
      </c>
      <c r="G129" s="27">
        <v>42495</v>
      </c>
      <c r="H129" s="28">
        <f t="shared" si="13"/>
        <v>42495</v>
      </c>
      <c r="I129">
        <f t="shared" si="20"/>
        <v>5</v>
      </c>
      <c r="J129">
        <f t="shared" si="14"/>
        <v>1</v>
      </c>
      <c r="K129">
        <f t="shared" si="18"/>
        <v>107</v>
      </c>
      <c r="L129">
        <f t="shared" si="15"/>
        <v>49</v>
      </c>
      <c r="M129">
        <f t="shared" si="16"/>
        <v>0</v>
      </c>
      <c r="N129">
        <f t="shared" si="17"/>
        <v>32</v>
      </c>
      <c r="O129">
        <f t="shared" si="19"/>
        <v>299.79734500505083</v>
      </c>
    </row>
    <row r="130" spans="6:15" x14ac:dyDescent="0.3">
      <c r="F130">
        <v>127</v>
      </c>
      <c r="G130" s="27">
        <v>42496</v>
      </c>
      <c r="H130" s="28">
        <f t="shared" si="13"/>
        <v>42496</v>
      </c>
      <c r="I130">
        <f t="shared" si="20"/>
        <v>6</v>
      </c>
      <c r="J130">
        <f t="shared" si="14"/>
        <v>1</v>
      </c>
      <c r="K130">
        <f t="shared" si="18"/>
        <v>108</v>
      </c>
      <c r="L130">
        <f t="shared" si="15"/>
        <v>50</v>
      </c>
      <c r="M130">
        <f t="shared" si="16"/>
        <v>0</v>
      </c>
      <c r="N130">
        <f t="shared" si="17"/>
        <v>32</v>
      </c>
      <c r="O130">
        <f t="shared" si="19"/>
        <v>267.79734500505083</v>
      </c>
    </row>
    <row r="131" spans="6:15" x14ac:dyDescent="0.3">
      <c r="F131">
        <v>128</v>
      </c>
      <c r="G131" s="27">
        <v>42497</v>
      </c>
      <c r="H131" s="28">
        <f t="shared" si="13"/>
        <v>42497</v>
      </c>
      <c r="I131">
        <f t="shared" si="20"/>
        <v>7</v>
      </c>
      <c r="J131">
        <f t="shared" si="14"/>
        <v>1</v>
      </c>
      <c r="K131">
        <f t="shared" si="18"/>
        <v>109</v>
      </c>
      <c r="L131">
        <f t="shared" si="15"/>
        <v>51</v>
      </c>
      <c r="M131">
        <f t="shared" si="16"/>
        <v>0</v>
      </c>
      <c r="N131">
        <f t="shared" si="17"/>
        <v>32</v>
      </c>
      <c r="O131">
        <f t="shared" si="19"/>
        <v>235.79734500505083</v>
      </c>
    </row>
    <row r="132" spans="6:15" x14ac:dyDescent="0.3">
      <c r="F132">
        <v>129</v>
      </c>
      <c r="G132" s="27">
        <v>42498</v>
      </c>
      <c r="H132" s="28">
        <f t="shared" si="13"/>
        <v>42498</v>
      </c>
      <c r="I132">
        <f t="shared" si="20"/>
        <v>1</v>
      </c>
      <c r="J132">
        <f t="shared" si="14"/>
        <v>0</v>
      </c>
      <c r="K132">
        <f t="shared" si="18"/>
        <v>109</v>
      </c>
      <c r="L132">
        <f t="shared" si="15"/>
        <v>51</v>
      </c>
      <c r="M132">
        <f t="shared" si="16"/>
        <v>0</v>
      </c>
      <c r="N132">
        <f t="shared" si="17"/>
        <v>0</v>
      </c>
      <c r="O132">
        <f t="shared" si="19"/>
        <v>235.79734500505083</v>
      </c>
    </row>
    <row r="133" spans="6:15" x14ac:dyDescent="0.3">
      <c r="F133">
        <v>130</v>
      </c>
      <c r="G133" s="27">
        <v>42499</v>
      </c>
      <c r="H133" s="28">
        <f t="shared" ref="H133:H196" si="21">G133</f>
        <v>42499</v>
      </c>
      <c r="I133">
        <f t="shared" si="20"/>
        <v>2</v>
      </c>
      <c r="J133">
        <f t="shared" ref="J133:J196" si="22">IF(I133=1,0,1)</f>
        <v>1</v>
      </c>
      <c r="K133">
        <f t="shared" si="18"/>
        <v>110</v>
      </c>
      <c r="L133">
        <f t="shared" ref="L133:L196" si="23">MOD(K133,$K$1)</f>
        <v>52</v>
      </c>
      <c r="M133">
        <f t="shared" ref="M133:M196" si="24">IF(AND(L133=1,J133=1),$C$8,0)</f>
        <v>0</v>
      </c>
      <c r="N133">
        <f t="shared" ref="N133:N196" si="25">IF(J133=1,$N$2,0)</f>
        <v>32</v>
      </c>
      <c r="O133">
        <f t="shared" si="19"/>
        <v>203.79734500505083</v>
      </c>
    </row>
    <row r="134" spans="6:15" x14ac:dyDescent="0.3">
      <c r="F134">
        <v>131</v>
      </c>
      <c r="G134" s="27">
        <v>42500</v>
      </c>
      <c r="H134" s="28">
        <f t="shared" si="21"/>
        <v>42500</v>
      </c>
      <c r="I134">
        <f t="shared" si="20"/>
        <v>3</v>
      </c>
      <c r="J134">
        <f t="shared" si="22"/>
        <v>1</v>
      </c>
      <c r="K134">
        <f t="shared" ref="K134:K197" si="26">K133+J134</f>
        <v>111</v>
      </c>
      <c r="L134">
        <f t="shared" si="23"/>
        <v>53</v>
      </c>
      <c r="M134">
        <f t="shared" si="24"/>
        <v>0</v>
      </c>
      <c r="N134">
        <f t="shared" si="25"/>
        <v>32</v>
      </c>
      <c r="O134">
        <f t="shared" ref="O134:O197" si="27">O133+M134-N134</f>
        <v>171.79734500505083</v>
      </c>
    </row>
    <row r="135" spans="6:15" x14ac:dyDescent="0.3">
      <c r="F135">
        <v>132</v>
      </c>
      <c r="G135" s="27">
        <v>42501</v>
      </c>
      <c r="H135" s="28">
        <f t="shared" si="21"/>
        <v>42501</v>
      </c>
      <c r="I135">
        <f t="shared" si="20"/>
        <v>4</v>
      </c>
      <c r="J135">
        <f t="shared" si="22"/>
        <v>1</v>
      </c>
      <c r="K135">
        <f t="shared" si="26"/>
        <v>112</v>
      </c>
      <c r="L135">
        <f t="shared" si="23"/>
        <v>54</v>
      </c>
      <c r="M135">
        <f t="shared" si="24"/>
        <v>0</v>
      </c>
      <c r="N135">
        <f t="shared" si="25"/>
        <v>32</v>
      </c>
      <c r="O135">
        <f t="shared" si="27"/>
        <v>139.79734500505083</v>
      </c>
    </row>
    <row r="136" spans="6:15" x14ac:dyDescent="0.3">
      <c r="F136">
        <v>133</v>
      </c>
      <c r="G136" s="27">
        <v>42502</v>
      </c>
      <c r="H136" s="28">
        <f t="shared" si="21"/>
        <v>42502</v>
      </c>
      <c r="I136">
        <f t="shared" si="20"/>
        <v>5</v>
      </c>
      <c r="J136">
        <f t="shared" si="22"/>
        <v>1</v>
      </c>
      <c r="K136">
        <f t="shared" si="26"/>
        <v>113</v>
      </c>
      <c r="L136">
        <f t="shared" si="23"/>
        <v>55</v>
      </c>
      <c r="M136">
        <f t="shared" si="24"/>
        <v>0</v>
      </c>
      <c r="N136">
        <f t="shared" si="25"/>
        <v>32</v>
      </c>
      <c r="O136">
        <f t="shared" si="27"/>
        <v>107.79734500505083</v>
      </c>
    </row>
    <row r="137" spans="6:15" x14ac:dyDescent="0.3">
      <c r="F137">
        <v>134</v>
      </c>
      <c r="G137" s="27">
        <v>42503</v>
      </c>
      <c r="H137" s="28">
        <f t="shared" si="21"/>
        <v>42503</v>
      </c>
      <c r="I137">
        <f t="shared" si="20"/>
        <v>6</v>
      </c>
      <c r="J137">
        <f t="shared" si="22"/>
        <v>1</v>
      </c>
      <c r="K137">
        <f t="shared" si="26"/>
        <v>114</v>
      </c>
      <c r="L137">
        <f t="shared" si="23"/>
        <v>56</v>
      </c>
      <c r="M137">
        <f t="shared" si="24"/>
        <v>0</v>
      </c>
      <c r="N137">
        <f t="shared" si="25"/>
        <v>32</v>
      </c>
      <c r="O137">
        <f t="shared" si="27"/>
        <v>75.797345005050829</v>
      </c>
    </row>
    <row r="138" spans="6:15" x14ac:dyDescent="0.3">
      <c r="F138">
        <v>135</v>
      </c>
      <c r="G138" s="27">
        <v>42504</v>
      </c>
      <c r="H138" s="28">
        <f t="shared" si="21"/>
        <v>42504</v>
      </c>
      <c r="I138">
        <f t="shared" si="20"/>
        <v>7</v>
      </c>
      <c r="J138">
        <f t="shared" si="22"/>
        <v>1</v>
      </c>
      <c r="K138">
        <f t="shared" si="26"/>
        <v>115</v>
      </c>
      <c r="L138">
        <f t="shared" si="23"/>
        <v>57</v>
      </c>
      <c r="M138">
        <f t="shared" si="24"/>
        <v>0</v>
      </c>
      <c r="N138">
        <f t="shared" si="25"/>
        <v>32</v>
      </c>
      <c r="O138">
        <f t="shared" si="27"/>
        <v>43.797345005050829</v>
      </c>
    </row>
    <row r="139" spans="6:15" x14ac:dyDescent="0.3">
      <c r="F139">
        <v>136</v>
      </c>
      <c r="G139" s="27">
        <v>42505</v>
      </c>
      <c r="H139" s="28">
        <f t="shared" si="21"/>
        <v>42505</v>
      </c>
      <c r="I139">
        <f t="shared" ref="I139:I202" si="28">WEEKDAY(G139)</f>
        <v>1</v>
      </c>
      <c r="J139">
        <f t="shared" si="22"/>
        <v>0</v>
      </c>
      <c r="K139">
        <f t="shared" si="26"/>
        <v>115</v>
      </c>
      <c r="L139">
        <f t="shared" si="23"/>
        <v>57</v>
      </c>
      <c r="M139">
        <f t="shared" si="24"/>
        <v>0</v>
      </c>
      <c r="N139">
        <f t="shared" si="25"/>
        <v>0</v>
      </c>
      <c r="O139">
        <f t="shared" si="27"/>
        <v>43.797345005050829</v>
      </c>
    </row>
    <row r="140" spans="6:15" x14ac:dyDescent="0.3">
      <c r="F140">
        <v>137</v>
      </c>
      <c r="G140" s="27">
        <v>42506</v>
      </c>
      <c r="H140" s="28">
        <f t="shared" si="21"/>
        <v>42506</v>
      </c>
      <c r="I140">
        <f t="shared" si="28"/>
        <v>2</v>
      </c>
      <c r="J140">
        <f t="shared" si="22"/>
        <v>1</v>
      </c>
      <c r="K140">
        <f t="shared" si="26"/>
        <v>116</v>
      </c>
      <c r="L140">
        <f t="shared" si="23"/>
        <v>0</v>
      </c>
      <c r="M140">
        <f t="shared" si="24"/>
        <v>0</v>
      </c>
      <c r="N140">
        <f t="shared" si="25"/>
        <v>32</v>
      </c>
      <c r="O140">
        <f t="shared" si="27"/>
        <v>11.797345005050829</v>
      </c>
    </row>
    <row r="141" spans="6:15" x14ac:dyDescent="0.3">
      <c r="F141">
        <v>138</v>
      </c>
      <c r="G141" s="27">
        <v>42507</v>
      </c>
      <c r="H141" s="28">
        <f t="shared" si="21"/>
        <v>42507</v>
      </c>
      <c r="I141">
        <f t="shared" si="28"/>
        <v>3</v>
      </c>
      <c r="J141">
        <f t="shared" si="22"/>
        <v>1</v>
      </c>
      <c r="K141">
        <f t="shared" si="26"/>
        <v>117</v>
      </c>
      <c r="L141">
        <f t="shared" si="23"/>
        <v>1</v>
      </c>
      <c r="M141">
        <f t="shared" si="24"/>
        <v>1861.8986725025254</v>
      </c>
      <c r="N141">
        <f t="shared" si="25"/>
        <v>32</v>
      </c>
      <c r="O141">
        <f t="shared" si="27"/>
        <v>1841.6960175075762</v>
      </c>
    </row>
    <row r="142" spans="6:15" x14ac:dyDescent="0.3">
      <c r="F142">
        <v>139</v>
      </c>
      <c r="G142" s="27">
        <v>42508</v>
      </c>
      <c r="H142" s="28">
        <f t="shared" si="21"/>
        <v>42508</v>
      </c>
      <c r="I142">
        <f t="shared" si="28"/>
        <v>4</v>
      </c>
      <c r="J142">
        <f t="shared" si="22"/>
        <v>1</v>
      </c>
      <c r="K142">
        <f t="shared" si="26"/>
        <v>118</v>
      </c>
      <c r="L142">
        <f t="shared" si="23"/>
        <v>2</v>
      </c>
      <c r="M142">
        <f t="shared" si="24"/>
        <v>0</v>
      </c>
      <c r="N142">
        <f t="shared" si="25"/>
        <v>32</v>
      </c>
      <c r="O142">
        <f t="shared" si="27"/>
        <v>1809.6960175075762</v>
      </c>
    </row>
    <row r="143" spans="6:15" x14ac:dyDescent="0.3">
      <c r="F143">
        <v>140</v>
      </c>
      <c r="G143" s="27">
        <v>42509</v>
      </c>
      <c r="H143" s="28">
        <f t="shared" si="21"/>
        <v>42509</v>
      </c>
      <c r="I143">
        <f t="shared" si="28"/>
        <v>5</v>
      </c>
      <c r="J143">
        <f t="shared" si="22"/>
        <v>1</v>
      </c>
      <c r="K143">
        <f t="shared" si="26"/>
        <v>119</v>
      </c>
      <c r="L143">
        <f t="shared" si="23"/>
        <v>3</v>
      </c>
      <c r="M143">
        <f t="shared" si="24"/>
        <v>0</v>
      </c>
      <c r="N143">
        <f t="shared" si="25"/>
        <v>32</v>
      </c>
      <c r="O143">
        <f t="shared" si="27"/>
        <v>1777.6960175075762</v>
      </c>
    </row>
    <row r="144" spans="6:15" x14ac:dyDescent="0.3">
      <c r="F144">
        <v>141</v>
      </c>
      <c r="G144" s="27">
        <v>42510</v>
      </c>
      <c r="H144" s="28">
        <f t="shared" si="21"/>
        <v>42510</v>
      </c>
      <c r="I144">
        <f t="shared" si="28"/>
        <v>6</v>
      </c>
      <c r="J144">
        <f t="shared" si="22"/>
        <v>1</v>
      </c>
      <c r="K144">
        <f t="shared" si="26"/>
        <v>120</v>
      </c>
      <c r="L144">
        <f t="shared" si="23"/>
        <v>4</v>
      </c>
      <c r="M144">
        <f t="shared" si="24"/>
        <v>0</v>
      </c>
      <c r="N144">
        <f t="shared" si="25"/>
        <v>32</v>
      </c>
      <c r="O144">
        <f t="shared" si="27"/>
        <v>1745.6960175075762</v>
      </c>
    </row>
    <row r="145" spans="6:15" x14ac:dyDescent="0.3">
      <c r="F145">
        <v>142</v>
      </c>
      <c r="G145" s="27">
        <v>42511</v>
      </c>
      <c r="H145" s="28">
        <f t="shared" si="21"/>
        <v>42511</v>
      </c>
      <c r="I145">
        <f t="shared" si="28"/>
        <v>7</v>
      </c>
      <c r="J145">
        <f t="shared" si="22"/>
        <v>1</v>
      </c>
      <c r="K145">
        <f t="shared" si="26"/>
        <v>121</v>
      </c>
      <c r="L145">
        <f t="shared" si="23"/>
        <v>5</v>
      </c>
      <c r="M145">
        <f t="shared" si="24"/>
        <v>0</v>
      </c>
      <c r="N145">
        <f t="shared" si="25"/>
        <v>32</v>
      </c>
      <c r="O145">
        <f t="shared" si="27"/>
        <v>1713.6960175075762</v>
      </c>
    </row>
    <row r="146" spans="6:15" x14ac:dyDescent="0.3">
      <c r="F146">
        <v>143</v>
      </c>
      <c r="G146" s="27">
        <v>42512</v>
      </c>
      <c r="H146" s="28">
        <f t="shared" si="21"/>
        <v>42512</v>
      </c>
      <c r="I146">
        <f t="shared" si="28"/>
        <v>1</v>
      </c>
      <c r="J146">
        <f t="shared" si="22"/>
        <v>0</v>
      </c>
      <c r="K146">
        <f t="shared" si="26"/>
        <v>121</v>
      </c>
      <c r="L146">
        <f t="shared" si="23"/>
        <v>5</v>
      </c>
      <c r="M146">
        <f t="shared" si="24"/>
        <v>0</v>
      </c>
      <c r="N146">
        <f t="shared" si="25"/>
        <v>0</v>
      </c>
      <c r="O146">
        <f t="shared" si="27"/>
        <v>1713.6960175075762</v>
      </c>
    </row>
    <row r="147" spans="6:15" x14ac:dyDescent="0.3">
      <c r="F147">
        <v>144</v>
      </c>
      <c r="G147" s="27">
        <v>42513</v>
      </c>
      <c r="H147" s="28">
        <f t="shared" si="21"/>
        <v>42513</v>
      </c>
      <c r="I147">
        <f t="shared" si="28"/>
        <v>2</v>
      </c>
      <c r="J147">
        <f t="shared" si="22"/>
        <v>1</v>
      </c>
      <c r="K147">
        <f t="shared" si="26"/>
        <v>122</v>
      </c>
      <c r="L147">
        <f t="shared" si="23"/>
        <v>6</v>
      </c>
      <c r="M147">
        <f t="shared" si="24"/>
        <v>0</v>
      </c>
      <c r="N147">
        <f t="shared" si="25"/>
        <v>32</v>
      </c>
      <c r="O147">
        <f t="shared" si="27"/>
        <v>1681.6960175075762</v>
      </c>
    </row>
    <row r="148" spans="6:15" x14ac:dyDescent="0.3">
      <c r="F148">
        <v>145</v>
      </c>
      <c r="G148" s="27">
        <v>42514</v>
      </c>
      <c r="H148" s="28">
        <f t="shared" si="21"/>
        <v>42514</v>
      </c>
      <c r="I148">
        <f t="shared" si="28"/>
        <v>3</v>
      </c>
      <c r="J148">
        <f t="shared" si="22"/>
        <v>1</v>
      </c>
      <c r="K148">
        <f t="shared" si="26"/>
        <v>123</v>
      </c>
      <c r="L148">
        <f t="shared" si="23"/>
        <v>7</v>
      </c>
      <c r="M148">
        <f t="shared" si="24"/>
        <v>0</v>
      </c>
      <c r="N148">
        <f t="shared" si="25"/>
        <v>32</v>
      </c>
      <c r="O148">
        <f t="shared" si="27"/>
        <v>1649.6960175075762</v>
      </c>
    </row>
    <row r="149" spans="6:15" x14ac:dyDescent="0.3">
      <c r="F149">
        <v>146</v>
      </c>
      <c r="G149" s="27">
        <v>42515</v>
      </c>
      <c r="H149" s="28">
        <f t="shared" si="21"/>
        <v>42515</v>
      </c>
      <c r="I149">
        <f t="shared" si="28"/>
        <v>4</v>
      </c>
      <c r="J149">
        <f t="shared" si="22"/>
        <v>1</v>
      </c>
      <c r="K149">
        <f t="shared" si="26"/>
        <v>124</v>
      </c>
      <c r="L149">
        <f t="shared" si="23"/>
        <v>8</v>
      </c>
      <c r="M149">
        <f t="shared" si="24"/>
        <v>0</v>
      </c>
      <c r="N149">
        <f t="shared" si="25"/>
        <v>32</v>
      </c>
      <c r="O149">
        <f t="shared" si="27"/>
        <v>1617.6960175075762</v>
      </c>
    </row>
    <row r="150" spans="6:15" x14ac:dyDescent="0.3">
      <c r="F150">
        <v>147</v>
      </c>
      <c r="G150" s="27">
        <v>42516</v>
      </c>
      <c r="H150" s="28">
        <f t="shared" si="21"/>
        <v>42516</v>
      </c>
      <c r="I150">
        <f t="shared" si="28"/>
        <v>5</v>
      </c>
      <c r="J150">
        <f t="shared" si="22"/>
        <v>1</v>
      </c>
      <c r="K150">
        <f t="shared" si="26"/>
        <v>125</v>
      </c>
      <c r="L150">
        <f t="shared" si="23"/>
        <v>9</v>
      </c>
      <c r="M150">
        <f t="shared" si="24"/>
        <v>0</v>
      </c>
      <c r="N150">
        <f t="shared" si="25"/>
        <v>32</v>
      </c>
      <c r="O150">
        <f t="shared" si="27"/>
        <v>1585.6960175075762</v>
      </c>
    </row>
    <row r="151" spans="6:15" x14ac:dyDescent="0.3">
      <c r="F151">
        <v>148</v>
      </c>
      <c r="G151" s="27">
        <v>42517</v>
      </c>
      <c r="H151" s="28">
        <f t="shared" si="21"/>
        <v>42517</v>
      </c>
      <c r="I151">
        <f t="shared" si="28"/>
        <v>6</v>
      </c>
      <c r="J151">
        <f t="shared" si="22"/>
        <v>1</v>
      </c>
      <c r="K151">
        <f t="shared" si="26"/>
        <v>126</v>
      </c>
      <c r="L151">
        <f t="shared" si="23"/>
        <v>10</v>
      </c>
      <c r="M151">
        <f t="shared" si="24"/>
        <v>0</v>
      </c>
      <c r="N151">
        <f t="shared" si="25"/>
        <v>32</v>
      </c>
      <c r="O151">
        <f t="shared" si="27"/>
        <v>1553.6960175075762</v>
      </c>
    </row>
    <row r="152" spans="6:15" x14ac:dyDescent="0.3">
      <c r="F152">
        <v>149</v>
      </c>
      <c r="G152" s="27">
        <v>42518</v>
      </c>
      <c r="H152" s="28">
        <f t="shared" si="21"/>
        <v>42518</v>
      </c>
      <c r="I152">
        <f t="shared" si="28"/>
        <v>7</v>
      </c>
      <c r="J152">
        <f t="shared" si="22"/>
        <v>1</v>
      </c>
      <c r="K152">
        <f t="shared" si="26"/>
        <v>127</v>
      </c>
      <c r="L152">
        <f t="shared" si="23"/>
        <v>11</v>
      </c>
      <c r="M152">
        <f t="shared" si="24"/>
        <v>0</v>
      </c>
      <c r="N152">
        <f t="shared" si="25"/>
        <v>32</v>
      </c>
      <c r="O152">
        <f t="shared" si="27"/>
        <v>1521.6960175075762</v>
      </c>
    </row>
    <row r="153" spans="6:15" x14ac:dyDescent="0.3">
      <c r="F153">
        <v>150</v>
      </c>
      <c r="G153" s="27">
        <v>42519</v>
      </c>
      <c r="H153" s="28">
        <f t="shared" si="21"/>
        <v>42519</v>
      </c>
      <c r="I153">
        <f t="shared" si="28"/>
        <v>1</v>
      </c>
      <c r="J153">
        <f t="shared" si="22"/>
        <v>0</v>
      </c>
      <c r="K153">
        <f t="shared" si="26"/>
        <v>127</v>
      </c>
      <c r="L153">
        <f t="shared" si="23"/>
        <v>11</v>
      </c>
      <c r="M153">
        <f t="shared" si="24"/>
        <v>0</v>
      </c>
      <c r="N153">
        <f t="shared" si="25"/>
        <v>0</v>
      </c>
      <c r="O153">
        <f t="shared" si="27"/>
        <v>1521.6960175075762</v>
      </c>
    </row>
    <row r="154" spans="6:15" x14ac:dyDescent="0.3">
      <c r="F154">
        <v>151</v>
      </c>
      <c r="G154" s="27">
        <v>42520</v>
      </c>
      <c r="H154" s="28">
        <f t="shared" si="21"/>
        <v>42520</v>
      </c>
      <c r="I154">
        <f t="shared" si="28"/>
        <v>2</v>
      </c>
      <c r="J154">
        <f t="shared" si="22"/>
        <v>1</v>
      </c>
      <c r="K154">
        <f t="shared" si="26"/>
        <v>128</v>
      </c>
      <c r="L154">
        <f t="shared" si="23"/>
        <v>12</v>
      </c>
      <c r="M154">
        <f t="shared" si="24"/>
        <v>0</v>
      </c>
      <c r="N154">
        <f t="shared" si="25"/>
        <v>32</v>
      </c>
      <c r="O154">
        <f t="shared" si="27"/>
        <v>1489.6960175075762</v>
      </c>
    </row>
    <row r="155" spans="6:15" x14ac:dyDescent="0.3">
      <c r="F155">
        <v>152</v>
      </c>
      <c r="G155" s="27">
        <v>42521</v>
      </c>
      <c r="H155" s="28">
        <f t="shared" si="21"/>
        <v>42521</v>
      </c>
      <c r="I155">
        <f t="shared" si="28"/>
        <v>3</v>
      </c>
      <c r="J155">
        <f t="shared" si="22"/>
        <v>1</v>
      </c>
      <c r="K155">
        <f t="shared" si="26"/>
        <v>129</v>
      </c>
      <c r="L155">
        <f t="shared" si="23"/>
        <v>13</v>
      </c>
      <c r="M155">
        <f t="shared" si="24"/>
        <v>0</v>
      </c>
      <c r="N155">
        <f t="shared" si="25"/>
        <v>32</v>
      </c>
      <c r="O155">
        <f t="shared" si="27"/>
        <v>1457.6960175075762</v>
      </c>
    </row>
    <row r="156" spans="6:15" x14ac:dyDescent="0.3">
      <c r="F156">
        <v>153</v>
      </c>
      <c r="G156" s="27">
        <v>42522</v>
      </c>
      <c r="H156" s="28">
        <f t="shared" si="21"/>
        <v>42522</v>
      </c>
      <c r="I156">
        <f t="shared" si="28"/>
        <v>4</v>
      </c>
      <c r="J156">
        <f t="shared" si="22"/>
        <v>1</v>
      </c>
      <c r="K156">
        <f t="shared" si="26"/>
        <v>130</v>
      </c>
      <c r="L156">
        <f t="shared" si="23"/>
        <v>14</v>
      </c>
      <c r="M156">
        <f t="shared" si="24"/>
        <v>0</v>
      </c>
      <c r="N156">
        <f t="shared" si="25"/>
        <v>32</v>
      </c>
      <c r="O156">
        <f t="shared" si="27"/>
        <v>1425.6960175075762</v>
      </c>
    </row>
    <row r="157" spans="6:15" x14ac:dyDescent="0.3">
      <c r="F157">
        <v>154</v>
      </c>
      <c r="G157" s="27">
        <v>42523</v>
      </c>
      <c r="H157" s="28">
        <f t="shared" si="21"/>
        <v>42523</v>
      </c>
      <c r="I157">
        <f t="shared" si="28"/>
        <v>5</v>
      </c>
      <c r="J157">
        <f t="shared" si="22"/>
        <v>1</v>
      </c>
      <c r="K157">
        <f t="shared" si="26"/>
        <v>131</v>
      </c>
      <c r="L157">
        <f t="shared" si="23"/>
        <v>15</v>
      </c>
      <c r="M157">
        <f t="shared" si="24"/>
        <v>0</v>
      </c>
      <c r="N157">
        <f t="shared" si="25"/>
        <v>32</v>
      </c>
      <c r="O157">
        <f t="shared" si="27"/>
        <v>1393.6960175075762</v>
      </c>
    </row>
    <row r="158" spans="6:15" x14ac:dyDescent="0.3">
      <c r="F158">
        <v>155</v>
      </c>
      <c r="G158" s="27">
        <v>42524</v>
      </c>
      <c r="H158" s="28">
        <f t="shared" si="21"/>
        <v>42524</v>
      </c>
      <c r="I158">
        <f t="shared" si="28"/>
        <v>6</v>
      </c>
      <c r="J158">
        <f t="shared" si="22"/>
        <v>1</v>
      </c>
      <c r="K158">
        <f t="shared" si="26"/>
        <v>132</v>
      </c>
      <c r="L158">
        <f t="shared" si="23"/>
        <v>16</v>
      </c>
      <c r="M158">
        <f t="shared" si="24"/>
        <v>0</v>
      </c>
      <c r="N158">
        <f t="shared" si="25"/>
        <v>32</v>
      </c>
      <c r="O158">
        <f t="shared" si="27"/>
        <v>1361.6960175075762</v>
      </c>
    </row>
    <row r="159" spans="6:15" x14ac:dyDescent="0.3">
      <c r="F159">
        <v>156</v>
      </c>
      <c r="G159" s="27">
        <v>42525</v>
      </c>
      <c r="H159" s="28">
        <f t="shared" si="21"/>
        <v>42525</v>
      </c>
      <c r="I159">
        <f t="shared" si="28"/>
        <v>7</v>
      </c>
      <c r="J159">
        <f t="shared" si="22"/>
        <v>1</v>
      </c>
      <c r="K159">
        <f t="shared" si="26"/>
        <v>133</v>
      </c>
      <c r="L159">
        <f t="shared" si="23"/>
        <v>17</v>
      </c>
      <c r="M159">
        <f t="shared" si="24"/>
        <v>0</v>
      </c>
      <c r="N159">
        <f t="shared" si="25"/>
        <v>32</v>
      </c>
      <c r="O159">
        <f t="shared" si="27"/>
        <v>1329.6960175075762</v>
      </c>
    </row>
    <row r="160" spans="6:15" x14ac:dyDescent="0.3">
      <c r="F160">
        <v>157</v>
      </c>
      <c r="G160" s="27">
        <v>42526</v>
      </c>
      <c r="H160" s="28">
        <f t="shared" si="21"/>
        <v>42526</v>
      </c>
      <c r="I160">
        <f t="shared" si="28"/>
        <v>1</v>
      </c>
      <c r="J160">
        <f t="shared" si="22"/>
        <v>0</v>
      </c>
      <c r="K160">
        <f t="shared" si="26"/>
        <v>133</v>
      </c>
      <c r="L160">
        <f t="shared" si="23"/>
        <v>17</v>
      </c>
      <c r="M160">
        <f t="shared" si="24"/>
        <v>0</v>
      </c>
      <c r="N160">
        <f t="shared" si="25"/>
        <v>0</v>
      </c>
      <c r="O160">
        <f t="shared" si="27"/>
        <v>1329.6960175075762</v>
      </c>
    </row>
    <row r="161" spans="6:15" x14ac:dyDescent="0.3">
      <c r="F161">
        <v>158</v>
      </c>
      <c r="G161" s="27">
        <v>42527</v>
      </c>
      <c r="H161" s="28">
        <f t="shared" si="21"/>
        <v>42527</v>
      </c>
      <c r="I161">
        <f t="shared" si="28"/>
        <v>2</v>
      </c>
      <c r="J161">
        <f t="shared" si="22"/>
        <v>1</v>
      </c>
      <c r="K161">
        <f t="shared" si="26"/>
        <v>134</v>
      </c>
      <c r="L161">
        <f t="shared" si="23"/>
        <v>18</v>
      </c>
      <c r="M161">
        <f t="shared" si="24"/>
        <v>0</v>
      </c>
      <c r="N161">
        <f t="shared" si="25"/>
        <v>32</v>
      </c>
      <c r="O161">
        <f t="shared" si="27"/>
        <v>1297.6960175075762</v>
      </c>
    </row>
    <row r="162" spans="6:15" x14ac:dyDescent="0.3">
      <c r="F162">
        <v>159</v>
      </c>
      <c r="G162" s="27">
        <v>42528</v>
      </c>
      <c r="H162" s="28">
        <f t="shared" si="21"/>
        <v>42528</v>
      </c>
      <c r="I162">
        <f t="shared" si="28"/>
        <v>3</v>
      </c>
      <c r="J162">
        <f t="shared" si="22"/>
        <v>1</v>
      </c>
      <c r="K162">
        <f t="shared" si="26"/>
        <v>135</v>
      </c>
      <c r="L162">
        <f t="shared" si="23"/>
        <v>19</v>
      </c>
      <c r="M162">
        <f t="shared" si="24"/>
        <v>0</v>
      </c>
      <c r="N162">
        <f t="shared" si="25"/>
        <v>32</v>
      </c>
      <c r="O162">
        <f t="shared" si="27"/>
        <v>1265.6960175075762</v>
      </c>
    </row>
    <row r="163" spans="6:15" x14ac:dyDescent="0.3">
      <c r="F163">
        <v>160</v>
      </c>
      <c r="G163" s="27">
        <v>42529</v>
      </c>
      <c r="H163" s="28">
        <f t="shared" si="21"/>
        <v>42529</v>
      </c>
      <c r="I163">
        <f t="shared" si="28"/>
        <v>4</v>
      </c>
      <c r="J163">
        <f t="shared" si="22"/>
        <v>1</v>
      </c>
      <c r="K163">
        <f t="shared" si="26"/>
        <v>136</v>
      </c>
      <c r="L163">
        <f t="shared" si="23"/>
        <v>20</v>
      </c>
      <c r="M163">
        <f t="shared" si="24"/>
        <v>0</v>
      </c>
      <c r="N163">
        <f t="shared" si="25"/>
        <v>32</v>
      </c>
      <c r="O163">
        <f t="shared" si="27"/>
        <v>1233.6960175075762</v>
      </c>
    </row>
    <row r="164" spans="6:15" x14ac:dyDescent="0.3">
      <c r="F164">
        <v>161</v>
      </c>
      <c r="G164" s="27">
        <v>42530</v>
      </c>
      <c r="H164" s="28">
        <f t="shared" si="21"/>
        <v>42530</v>
      </c>
      <c r="I164">
        <f t="shared" si="28"/>
        <v>5</v>
      </c>
      <c r="J164">
        <f t="shared" si="22"/>
        <v>1</v>
      </c>
      <c r="K164">
        <f t="shared" si="26"/>
        <v>137</v>
      </c>
      <c r="L164">
        <f t="shared" si="23"/>
        <v>21</v>
      </c>
      <c r="M164">
        <f t="shared" si="24"/>
        <v>0</v>
      </c>
      <c r="N164">
        <f t="shared" si="25"/>
        <v>32</v>
      </c>
      <c r="O164">
        <f t="shared" si="27"/>
        <v>1201.6960175075762</v>
      </c>
    </row>
    <row r="165" spans="6:15" x14ac:dyDescent="0.3">
      <c r="F165">
        <v>162</v>
      </c>
      <c r="G165" s="27">
        <v>42531</v>
      </c>
      <c r="H165" s="28">
        <f t="shared" si="21"/>
        <v>42531</v>
      </c>
      <c r="I165">
        <f t="shared" si="28"/>
        <v>6</v>
      </c>
      <c r="J165">
        <f t="shared" si="22"/>
        <v>1</v>
      </c>
      <c r="K165">
        <f t="shared" si="26"/>
        <v>138</v>
      </c>
      <c r="L165">
        <f t="shared" si="23"/>
        <v>22</v>
      </c>
      <c r="M165">
        <f t="shared" si="24"/>
        <v>0</v>
      </c>
      <c r="N165">
        <f t="shared" si="25"/>
        <v>32</v>
      </c>
      <c r="O165">
        <f t="shared" si="27"/>
        <v>1169.6960175075762</v>
      </c>
    </row>
    <row r="166" spans="6:15" x14ac:dyDescent="0.3">
      <c r="F166">
        <v>163</v>
      </c>
      <c r="G166" s="27">
        <v>42532</v>
      </c>
      <c r="H166" s="28">
        <f t="shared" si="21"/>
        <v>42532</v>
      </c>
      <c r="I166">
        <f t="shared" si="28"/>
        <v>7</v>
      </c>
      <c r="J166">
        <f t="shared" si="22"/>
        <v>1</v>
      </c>
      <c r="K166">
        <f t="shared" si="26"/>
        <v>139</v>
      </c>
      <c r="L166">
        <f t="shared" si="23"/>
        <v>23</v>
      </c>
      <c r="M166">
        <f t="shared" si="24"/>
        <v>0</v>
      </c>
      <c r="N166">
        <f t="shared" si="25"/>
        <v>32</v>
      </c>
      <c r="O166">
        <f t="shared" si="27"/>
        <v>1137.6960175075762</v>
      </c>
    </row>
    <row r="167" spans="6:15" x14ac:dyDescent="0.3">
      <c r="F167">
        <v>164</v>
      </c>
      <c r="G167" s="27">
        <v>42533</v>
      </c>
      <c r="H167" s="28">
        <f t="shared" si="21"/>
        <v>42533</v>
      </c>
      <c r="I167">
        <f t="shared" si="28"/>
        <v>1</v>
      </c>
      <c r="J167">
        <f t="shared" si="22"/>
        <v>0</v>
      </c>
      <c r="K167">
        <f t="shared" si="26"/>
        <v>139</v>
      </c>
      <c r="L167">
        <f t="shared" si="23"/>
        <v>23</v>
      </c>
      <c r="M167">
        <f t="shared" si="24"/>
        <v>0</v>
      </c>
      <c r="N167">
        <f t="shared" si="25"/>
        <v>0</v>
      </c>
      <c r="O167">
        <f t="shared" si="27"/>
        <v>1137.6960175075762</v>
      </c>
    </row>
    <row r="168" spans="6:15" x14ac:dyDescent="0.3">
      <c r="F168">
        <v>165</v>
      </c>
      <c r="G168" s="27">
        <v>42534</v>
      </c>
      <c r="H168" s="28">
        <f t="shared" si="21"/>
        <v>42534</v>
      </c>
      <c r="I168">
        <f t="shared" si="28"/>
        <v>2</v>
      </c>
      <c r="J168">
        <f t="shared" si="22"/>
        <v>1</v>
      </c>
      <c r="K168">
        <f t="shared" si="26"/>
        <v>140</v>
      </c>
      <c r="L168">
        <f t="shared" si="23"/>
        <v>24</v>
      </c>
      <c r="M168">
        <f t="shared" si="24"/>
        <v>0</v>
      </c>
      <c r="N168">
        <f t="shared" si="25"/>
        <v>32</v>
      </c>
      <c r="O168">
        <f t="shared" si="27"/>
        <v>1105.6960175075762</v>
      </c>
    </row>
    <row r="169" spans="6:15" x14ac:dyDescent="0.3">
      <c r="F169">
        <v>166</v>
      </c>
      <c r="G169" s="27">
        <v>42535</v>
      </c>
      <c r="H169" s="28">
        <f t="shared" si="21"/>
        <v>42535</v>
      </c>
      <c r="I169">
        <f t="shared" si="28"/>
        <v>3</v>
      </c>
      <c r="J169">
        <f t="shared" si="22"/>
        <v>1</v>
      </c>
      <c r="K169">
        <f t="shared" si="26"/>
        <v>141</v>
      </c>
      <c r="L169">
        <f t="shared" si="23"/>
        <v>25</v>
      </c>
      <c r="M169">
        <f t="shared" si="24"/>
        <v>0</v>
      </c>
      <c r="N169">
        <f t="shared" si="25"/>
        <v>32</v>
      </c>
      <c r="O169">
        <f t="shared" si="27"/>
        <v>1073.6960175075762</v>
      </c>
    </row>
    <row r="170" spans="6:15" x14ac:dyDescent="0.3">
      <c r="F170">
        <v>167</v>
      </c>
      <c r="G170" s="27">
        <v>42536</v>
      </c>
      <c r="H170" s="28">
        <f t="shared" si="21"/>
        <v>42536</v>
      </c>
      <c r="I170">
        <f t="shared" si="28"/>
        <v>4</v>
      </c>
      <c r="J170">
        <f t="shared" si="22"/>
        <v>1</v>
      </c>
      <c r="K170">
        <f t="shared" si="26"/>
        <v>142</v>
      </c>
      <c r="L170">
        <f t="shared" si="23"/>
        <v>26</v>
      </c>
      <c r="M170">
        <f t="shared" si="24"/>
        <v>0</v>
      </c>
      <c r="N170">
        <f t="shared" si="25"/>
        <v>32</v>
      </c>
      <c r="O170">
        <f t="shared" si="27"/>
        <v>1041.6960175075762</v>
      </c>
    </row>
    <row r="171" spans="6:15" x14ac:dyDescent="0.3">
      <c r="F171">
        <v>168</v>
      </c>
      <c r="G171" s="27">
        <v>42537</v>
      </c>
      <c r="H171" s="28">
        <f t="shared" si="21"/>
        <v>42537</v>
      </c>
      <c r="I171">
        <f t="shared" si="28"/>
        <v>5</v>
      </c>
      <c r="J171">
        <f t="shared" si="22"/>
        <v>1</v>
      </c>
      <c r="K171">
        <f t="shared" si="26"/>
        <v>143</v>
      </c>
      <c r="L171">
        <f t="shared" si="23"/>
        <v>27</v>
      </c>
      <c r="M171">
        <f t="shared" si="24"/>
        <v>0</v>
      </c>
      <c r="N171">
        <f t="shared" si="25"/>
        <v>32</v>
      </c>
      <c r="O171">
        <f t="shared" si="27"/>
        <v>1009.6960175075762</v>
      </c>
    </row>
    <row r="172" spans="6:15" x14ac:dyDescent="0.3">
      <c r="F172">
        <v>169</v>
      </c>
      <c r="G172" s="27">
        <v>42538</v>
      </c>
      <c r="H172" s="28">
        <f t="shared" si="21"/>
        <v>42538</v>
      </c>
      <c r="I172">
        <f t="shared" si="28"/>
        <v>6</v>
      </c>
      <c r="J172">
        <f t="shared" si="22"/>
        <v>1</v>
      </c>
      <c r="K172">
        <f t="shared" si="26"/>
        <v>144</v>
      </c>
      <c r="L172">
        <f t="shared" si="23"/>
        <v>28</v>
      </c>
      <c r="M172">
        <f t="shared" si="24"/>
        <v>0</v>
      </c>
      <c r="N172">
        <f t="shared" si="25"/>
        <v>32</v>
      </c>
      <c r="O172">
        <f t="shared" si="27"/>
        <v>977.69601750757624</v>
      </c>
    </row>
    <row r="173" spans="6:15" x14ac:dyDescent="0.3">
      <c r="F173">
        <v>170</v>
      </c>
      <c r="G173" s="27">
        <v>42539</v>
      </c>
      <c r="H173" s="28">
        <f t="shared" si="21"/>
        <v>42539</v>
      </c>
      <c r="I173">
        <f t="shared" si="28"/>
        <v>7</v>
      </c>
      <c r="J173">
        <f t="shared" si="22"/>
        <v>1</v>
      </c>
      <c r="K173">
        <f t="shared" si="26"/>
        <v>145</v>
      </c>
      <c r="L173">
        <f t="shared" si="23"/>
        <v>29</v>
      </c>
      <c r="M173">
        <f t="shared" si="24"/>
        <v>0</v>
      </c>
      <c r="N173">
        <f t="shared" si="25"/>
        <v>32</v>
      </c>
      <c r="O173">
        <f t="shared" si="27"/>
        <v>945.69601750757624</v>
      </c>
    </row>
    <row r="174" spans="6:15" x14ac:dyDescent="0.3">
      <c r="F174">
        <v>171</v>
      </c>
      <c r="G174" s="27">
        <v>42540</v>
      </c>
      <c r="H174" s="28">
        <f t="shared" si="21"/>
        <v>42540</v>
      </c>
      <c r="I174">
        <f t="shared" si="28"/>
        <v>1</v>
      </c>
      <c r="J174">
        <f t="shared" si="22"/>
        <v>0</v>
      </c>
      <c r="K174">
        <f t="shared" si="26"/>
        <v>145</v>
      </c>
      <c r="L174">
        <f t="shared" si="23"/>
        <v>29</v>
      </c>
      <c r="M174">
        <f t="shared" si="24"/>
        <v>0</v>
      </c>
      <c r="N174">
        <f t="shared" si="25"/>
        <v>0</v>
      </c>
      <c r="O174">
        <f t="shared" si="27"/>
        <v>945.69601750757624</v>
      </c>
    </row>
    <row r="175" spans="6:15" x14ac:dyDescent="0.3">
      <c r="F175">
        <v>172</v>
      </c>
      <c r="G175" s="27">
        <v>42541</v>
      </c>
      <c r="H175" s="28">
        <f t="shared" si="21"/>
        <v>42541</v>
      </c>
      <c r="I175">
        <f t="shared" si="28"/>
        <v>2</v>
      </c>
      <c r="J175">
        <f t="shared" si="22"/>
        <v>1</v>
      </c>
      <c r="K175">
        <f t="shared" si="26"/>
        <v>146</v>
      </c>
      <c r="L175">
        <f t="shared" si="23"/>
        <v>30</v>
      </c>
      <c r="M175">
        <f t="shared" si="24"/>
        <v>0</v>
      </c>
      <c r="N175">
        <f t="shared" si="25"/>
        <v>32</v>
      </c>
      <c r="O175">
        <f t="shared" si="27"/>
        <v>913.69601750757624</v>
      </c>
    </row>
    <row r="176" spans="6:15" x14ac:dyDescent="0.3">
      <c r="F176">
        <v>173</v>
      </c>
      <c r="G176" s="27">
        <v>42542</v>
      </c>
      <c r="H176" s="28">
        <f t="shared" si="21"/>
        <v>42542</v>
      </c>
      <c r="I176">
        <f t="shared" si="28"/>
        <v>3</v>
      </c>
      <c r="J176">
        <f t="shared" si="22"/>
        <v>1</v>
      </c>
      <c r="K176">
        <f t="shared" si="26"/>
        <v>147</v>
      </c>
      <c r="L176">
        <f t="shared" si="23"/>
        <v>31</v>
      </c>
      <c r="M176">
        <f t="shared" si="24"/>
        <v>0</v>
      </c>
      <c r="N176">
        <f t="shared" si="25"/>
        <v>32</v>
      </c>
      <c r="O176">
        <f t="shared" si="27"/>
        <v>881.69601750757624</v>
      </c>
    </row>
    <row r="177" spans="6:15" x14ac:dyDescent="0.3">
      <c r="F177">
        <v>174</v>
      </c>
      <c r="G177" s="27">
        <v>42543</v>
      </c>
      <c r="H177" s="28">
        <f t="shared" si="21"/>
        <v>42543</v>
      </c>
      <c r="I177">
        <f t="shared" si="28"/>
        <v>4</v>
      </c>
      <c r="J177">
        <f t="shared" si="22"/>
        <v>1</v>
      </c>
      <c r="K177">
        <f t="shared" si="26"/>
        <v>148</v>
      </c>
      <c r="L177">
        <f t="shared" si="23"/>
        <v>32</v>
      </c>
      <c r="M177">
        <f t="shared" si="24"/>
        <v>0</v>
      </c>
      <c r="N177">
        <f t="shared" si="25"/>
        <v>32</v>
      </c>
      <c r="O177">
        <f t="shared" si="27"/>
        <v>849.69601750757624</v>
      </c>
    </row>
    <row r="178" spans="6:15" x14ac:dyDescent="0.3">
      <c r="F178">
        <v>175</v>
      </c>
      <c r="G178" s="27">
        <v>42544</v>
      </c>
      <c r="H178" s="28">
        <f t="shared" si="21"/>
        <v>42544</v>
      </c>
      <c r="I178">
        <f t="shared" si="28"/>
        <v>5</v>
      </c>
      <c r="J178">
        <f t="shared" si="22"/>
        <v>1</v>
      </c>
      <c r="K178">
        <f t="shared" si="26"/>
        <v>149</v>
      </c>
      <c r="L178">
        <f t="shared" si="23"/>
        <v>33</v>
      </c>
      <c r="M178">
        <f t="shared" si="24"/>
        <v>0</v>
      </c>
      <c r="N178">
        <f t="shared" si="25"/>
        <v>32</v>
      </c>
      <c r="O178">
        <f t="shared" si="27"/>
        <v>817.69601750757624</v>
      </c>
    </row>
    <row r="179" spans="6:15" x14ac:dyDescent="0.3">
      <c r="F179">
        <v>176</v>
      </c>
      <c r="G179" s="27">
        <v>42545</v>
      </c>
      <c r="H179" s="28">
        <f t="shared" si="21"/>
        <v>42545</v>
      </c>
      <c r="I179">
        <f t="shared" si="28"/>
        <v>6</v>
      </c>
      <c r="J179">
        <f t="shared" si="22"/>
        <v>1</v>
      </c>
      <c r="K179">
        <f t="shared" si="26"/>
        <v>150</v>
      </c>
      <c r="L179">
        <f t="shared" si="23"/>
        <v>34</v>
      </c>
      <c r="M179">
        <f t="shared" si="24"/>
        <v>0</v>
      </c>
      <c r="N179">
        <f t="shared" si="25"/>
        <v>32</v>
      </c>
      <c r="O179">
        <f t="shared" si="27"/>
        <v>785.69601750757624</v>
      </c>
    </row>
    <row r="180" spans="6:15" x14ac:dyDescent="0.3">
      <c r="F180">
        <v>177</v>
      </c>
      <c r="G180" s="27">
        <v>42546</v>
      </c>
      <c r="H180" s="28">
        <f t="shared" si="21"/>
        <v>42546</v>
      </c>
      <c r="I180">
        <f t="shared" si="28"/>
        <v>7</v>
      </c>
      <c r="J180">
        <f t="shared" si="22"/>
        <v>1</v>
      </c>
      <c r="K180">
        <f t="shared" si="26"/>
        <v>151</v>
      </c>
      <c r="L180">
        <f t="shared" si="23"/>
        <v>35</v>
      </c>
      <c r="M180">
        <f t="shared" si="24"/>
        <v>0</v>
      </c>
      <c r="N180">
        <f t="shared" si="25"/>
        <v>32</v>
      </c>
      <c r="O180">
        <f t="shared" si="27"/>
        <v>753.69601750757624</v>
      </c>
    </row>
    <row r="181" spans="6:15" x14ac:dyDescent="0.3">
      <c r="F181">
        <v>178</v>
      </c>
      <c r="G181" s="27">
        <v>42547</v>
      </c>
      <c r="H181" s="28">
        <f t="shared" si="21"/>
        <v>42547</v>
      </c>
      <c r="I181">
        <f t="shared" si="28"/>
        <v>1</v>
      </c>
      <c r="J181">
        <f t="shared" si="22"/>
        <v>0</v>
      </c>
      <c r="K181">
        <f t="shared" si="26"/>
        <v>151</v>
      </c>
      <c r="L181">
        <f t="shared" si="23"/>
        <v>35</v>
      </c>
      <c r="M181">
        <f t="shared" si="24"/>
        <v>0</v>
      </c>
      <c r="N181">
        <f t="shared" si="25"/>
        <v>0</v>
      </c>
      <c r="O181">
        <f t="shared" si="27"/>
        <v>753.69601750757624</v>
      </c>
    </row>
    <row r="182" spans="6:15" x14ac:dyDescent="0.3">
      <c r="F182">
        <v>179</v>
      </c>
      <c r="G182" s="27">
        <v>42548</v>
      </c>
      <c r="H182" s="28">
        <f t="shared" si="21"/>
        <v>42548</v>
      </c>
      <c r="I182">
        <f t="shared" si="28"/>
        <v>2</v>
      </c>
      <c r="J182">
        <f t="shared" si="22"/>
        <v>1</v>
      </c>
      <c r="K182">
        <f t="shared" si="26"/>
        <v>152</v>
      </c>
      <c r="L182">
        <f t="shared" si="23"/>
        <v>36</v>
      </c>
      <c r="M182">
        <f t="shared" si="24"/>
        <v>0</v>
      </c>
      <c r="N182">
        <f t="shared" si="25"/>
        <v>32</v>
      </c>
      <c r="O182">
        <f t="shared" si="27"/>
        <v>721.69601750757624</v>
      </c>
    </row>
    <row r="183" spans="6:15" x14ac:dyDescent="0.3">
      <c r="F183">
        <v>180</v>
      </c>
      <c r="G183" s="27">
        <v>42549</v>
      </c>
      <c r="H183" s="28">
        <f t="shared" si="21"/>
        <v>42549</v>
      </c>
      <c r="I183">
        <f t="shared" si="28"/>
        <v>3</v>
      </c>
      <c r="J183">
        <f t="shared" si="22"/>
        <v>1</v>
      </c>
      <c r="K183">
        <f t="shared" si="26"/>
        <v>153</v>
      </c>
      <c r="L183">
        <f t="shared" si="23"/>
        <v>37</v>
      </c>
      <c r="M183">
        <f t="shared" si="24"/>
        <v>0</v>
      </c>
      <c r="N183">
        <f t="shared" si="25"/>
        <v>32</v>
      </c>
      <c r="O183">
        <f t="shared" si="27"/>
        <v>689.69601750757624</v>
      </c>
    </row>
    <row r="184" spans="6:15" x14ac:dyDescent="0.3">
      <c r="F184">
        <v>181</v>
      </c>
      <c r="G184" s="27">
        <v>42550</v>
      </c>
      <c r="H184" s="28">
        <f t="shared" si="21"/>
        <v>42550</v>
      </c>
      <c r="I184">
        <f t="shared" si="28"/>
        <v>4</v>
      </c>
      <c r="J184">
        <f t="shared" si="22"/>
        <v>1</v>
      </c>
      <c r="K184">
        <f t="shared" si="26"/>
        <v>154</v>
      </c>
      <c r="L184">
        <f t="shared" si="23"/>
        <v>38</v>
      </c>
      <c r="M184">
        <f t="shared" si="24"/>
        <v>0</v>
      </c>
      <c r="N184">
        <f t="shared" si="25"/>
        <v>32</v>
      </c>
      <c r="O184">
        <f t="shared" si="27"/>
        <v>657.69601750757624</v>
      </c>
    </row>
    <row r="185" spans="6:15" x14ac:dyDescent="0.3">
      <c r="F185">
        <v>182</v>
      </c>
      <c r="G185" s="27">
        <v>42551</v>
      </c>
      <c r="H185" s="28">
        <f t="shared" si="21"/>
        <v>42551</v>
      </c>
      <c r="I185">
        <f t="shared" si="28"/>
        <v>5</v>
      </c>
      <c r="J185">
        <f t="shared" si="22"/>
        <v>1</v>
      </c>
      <c r="K185">
        <f t="shared" si="26"/>
        <v>155</v>
      </c>
      <c r="L185">
        <f t="shared" si="23"/>
        <v>39</v>
      </c>
      <c r="M185">
        <f t="shared" si="24"/>
        <v>0</v>
      </c>
      <c r="N185">
        <f t="shared" si="25"/>
        <v>32</v>
      </c>
      <c r="O185">
        <f t="shared" si="27"/>
        <v>625.69601750757624</v>
      </c>
    </row>
    <row r="186" spans="6:15" x14ac:dyDescent="0.3">
      <c r="F186">
        <v>183</v>
      </c>
      <c r="G186" s="27">
        <v>42552</v>
      </c>
      <c r="H186" s="28">
        <f t="shared" si="21"/>
        <v>42552</v>
      </c>
      <c r="I186">
        <f t="shared" si="28"/>
        <v>6</v>
      </c>
      <c r="J186">
        <f t="shared" si="22"/>
        <v>1</v>
      </c>
      <c r="K186">
        <f t="shared" si="26"/>
        <v>156</v>
      </c>
      <c r="L186">
        <f t="shared" si="23"/>
        <v>40</v>
      </c>
      <c r="M186">
        <f t="shared" si="24"/>
        <v>0</v>
      </c>
      <c r="N186">
        <f t="shared" si="25"/>
        <v>32</v>
      </c>
      <c r="O186">
        <f t="shared" si="27"/>
        <v>593.69601750757624</v>
      </c>
    </row>
    <row r="187" spans="6:15" x14ac:dyDescent="0.3">
      <c r="F187">
        <v>184</v>
      </c>
      <c r="G187" s="27">
        <v>42553</v>
      </c>
      <c r="H187" s="28">
        <f t="shared" si="21"/>
        <v>42553</v>
      </c>
      <c r="I187">
        <f t="shared" si="28"/>
        <v>7</v>
      </c>
      <c r="J187">
        <f t="shared" si="22"/>
        <v>1</v>
      </c>
      <c r="K187">
        <f t="shared" si="26"/>
        <v>157</v>
      </c>
      <c r="L187">
        <f t="shared" si="23"/>
        <v>41</v>
      </c>
      <c r="M187">
        <f t="shared" si="24"/>
        <v>0</v>
      </c>
      <c r="N187">
        <f t="shared" si="25"/>
        <v>32</v>
      </c>
      <c r="O187">
        <f t="shared" si="27"/>
        <v>561.69601750757624</v>
      </c>
    </row>
    <row r="188" spans="6:15" x14ac:dyDescent="0.3">
      <c r="F188">
        <v>185</v>
      </c>
      <c r="G188" s="27">
        <v>42554</v>
      </c>
      <c r="H188" s="28">
        <f t="shared" si="21"/>
        <v>42554</v>
      </c>
      <c r="I188">
        <f t="shared" si="28"/>
        <v>1</v>
      </c>
      <c r="J188">
        <f t="shared" si="22"/>
        <v>0</v>
      </c>
      <c r="K188">
        <f t="shared" si="26"/>
        <v>157</v>
      </c>
      <c r="L188">
        <f t="shared" si="23"/>
        <v>41</v>
      </c>
      <c r="M188">
        <f t="shared" si="24"/>
        <v>0</v>
      </c>
      <c r="N188">
        <f t="shared" si="25"/>
        <v>0</v>
      </c>
      <c r="O188">
        <f t="shared" si="27"/>
        <v>561.69601750757624</v>
      </c>
    </row>
    <row r="189" spans="6:15" x14ac:dyDescent="0.3">
      <c r="F189">
        <v>186</v>
      </c>
      <c r="G189" s="27">
        <v>42555</v>
      </c>
      <c r="H189" s="28">
        <f t="shared" si="21"/>
        <v>42555</v>
      </c>
      <c r="I189">
        <f t="shared" si="28"/>
        <v>2</v>
      </c>
      <c r="J189">
        <f t="shared" si="22"/>
        <v>1</v>
      </c>
      <c r="K189">
        <f t="shared" si="26"/>
        <v>158</v>
      </c>
      <c r="L189">
        <f t="shared" si="23"/>
        <v>42</v>
      </c>
      <c r="M189">
        <f t="shared" si="24"/>
        <v>0</v>
      </c>
      <c r="N189">
        <f t="shared" si="25"/>
        <v>32</v>
      </c>
      <c r="O189">
        <f t="shared" si="27"/>
        <v>529.69601750757624</v>
      </c>
    </row>
    <row r="190" spans="6:15" x14ac:dyDescent="0.3">
      <c r="F190">
        <v>187</v>
      </c>
      <c r="G190" s="27">
        <v>42556</v>
      </c>
      <c r="H190" s="28">
        <f t="shared" si="21"/>
        <v>42556</v>
      </c>
      <c r="I190">
        <f t="shared" si="28"/>
        <v>3</v>
      </c>
      <c r="J190">
        <f t="shared" si="22"/>
        <v>1</v>
      </c>
      <c r="K190">
        <f t="shared" si="26"/>
        <v>159</v>
      </c>
      <c r="L190">
        <f t="shared" si="23"/>
        <v>43</v>
      </c>
      <c r="M190">
        <f t="shared" si="24"/>
        <v>0</v>
      </c>
      <c r="N190">
        <f t="shared" si="25"/>
        <v>32</v>
      </c>
      <c r="O190">
        <f t="shared" si="27"/>
        <v>497.69601750757624</v>
      </c>
    </row>
    <row r="191" spans="6:15" x14ac:dyDescent="0.3">
      <c r="F191">
        <v>188</v>
      </c>
      <c r="G191" s="27">
        <v>42557</v>
      </c>
      <c r="H191" s="28">
        <f t="shared" si="21"/>
        <v>42557</v>
      </c>
      <c r="I191">
        <f t="shared" si="28"/>
        <v>4</v>
      </c>
      <c r="J191">
        <f t="shared" si="22"/>
        <v>1</v>
      </c>
      <c r="K191">
        <f t="shared" si="26"/>
        <v>160</v>
      </c>
      <c r="L191">
        <f t="shared" si="23"/>
        <v>44</v>
      </c>
      <c r="M191">
        <f t="shared" si="24"/>
        <v>0</v>
      </c>
      <c r="N191">
        <f t="shared" si="25"/>
        <v>32</v>
      </c>
      <c r="O191">
        <f t="shared" si="27"/>
        <v>465.69601750757624</v>
      </c>
    </row>
    <row r="192" spans="6:15" x14ac:dyDescent="0.3">
      <c r="F192">
        <v>189</v>
      </c>
      <c r="G192" s="27">
        <v>42558</v>
      </c>
      <c r="H192" s="28">
        <f t="shared" si="21"/>
        <v>42558</v>
      </c>
      <c r="I192">
        <f t="shared" si="28"/>
        <v>5</v>
      </c>
      <c r="J192">
        <f t="shared" si="22"/>
        <v>1</v>
      </c>
      <c r="K192">
        <f t="shared" si="26"/>
        <v>161</v>
      </c>
      <c r="L192">
        <f t="shared" si="23"/>
        <v>45</v>
      </c>
      <c r="M192">
        <f t="shared" si="24"/>
        <v>0</v>
      </c>
      <c r="N192">
        <f t="shared" si="25"/>
        <v>32</v>
      </c>
      <c r="O192">
        <f t="shared" si="27"/>
        <v>433.69601750757624</v>
      </c>
    </row>
    <row r="193" spans="6:15" x14ac:dyDescent="0.3">
      <c r="F193">
        <v>190</v>
      </c>
      <c r="G193" s="27">
        <v>42559</v>
      </c>
      <c r="H193" s="28">
        <f t="shared" si="21"/>
        <v>42559</v>
      </c>
      <c r="I193">
        <f t="shared" si="28"/>
        <v>6</v>
      </c>
      <c r="J193">
        <f t="shared" si="22"/>
        <v>1</v>
      </c>
      <c r="K193">
        <f t="shared" si="26"/>
        <v>162</v>
      </c>
      <c r="L193">
        <f t="shared" si="23"/>
        <v>46</v>
      </c>
      <c r="M193">
        <f t="shared" si="24"/>
        <v>0</v>
      </c>
      <c r="N193">
        <f t="shared" si="25"/>
        <v>32</v>
      </c>
      <c r="O193">
        <f t="shared" si="27"/>
        <v>401.69601750757624</v>
      </c>
    </row>
    <row r="194" spans="6:15" x14ac:dyDescent="0.3">
      <c r="F194">
        <v>191</v>
      </c>
      <c r="G194" s="27">
        <v>42560</v>
      </c>
      <c r="H194" s="28">
        <f t="shared" si="21"/>
        <v>42560</v>
      </c>
      <c r="I194">
        <f t="shared" si="28"/>
        <v>7</v>
      </c>
      <c r="J194">
        <f t="shared" si="22"/>
        <v>1</v>
      </c>
      <c r="K194">
        <f t="shared" si="26"/>
        <v>163</v>
      </c>
      <c r="L194">
        <f t="shared" si="23"/>
        <v>47</v>
      </c>
      <c r="M194">
        <f t="shared" si="24"/>
        <v>0</v>
      </c>
      <c r="N194">
        <f t="shared" si="25"/>
        <v>32</v>
      </c>
      <c r="O194">
        <f t="shared" si="27"/>
        <v>369.69601750757624</v>
      </c>
    </row>
    <row r="195" spans="6:15" x14ac:dyDescent="0.3">
      <c r="F195">
        <v>192</v>
      </c>
      <c r="G195" s="27">
        <v>42561</v>
      </c>
      <c r="H195" s="28">
        <f t="shared" si="21"/>
        <v>42561</v>
      </c>
      <c r="I195">
        <f t="shared" si="28"/>
        <v>1</v>
      </c>
      <c r="J195">
        <f t="shared" si="22"/>
        <v>0</v>
      </c>
      <c r="K195">
        <f t="shared" si="26"/>
        <v>163</v>
      </c>
      <c r="L195">
        <f t="shared" si="23"/>
        <v>47</v>
      </c>
      <c r="M195">
        <f t="shared" si="24"/>
        <v>0</v>
      </c>
      <c r="N195">
        <f t="shared" si="25"/>
        <v>0</v>
      </c>
      <c r="O195">
        <f t="shared" si="27"/>
        <v>369.69601750757624</v>
      </c>
    </row>
    <row r="196" spans="6:15" x14ac:dyDescent="0.3">
      <c r="F196">
        <v>193</v>
      </c>
      <c r="G196" s="27">
        <v>42562</v>
      </c>
      <c r="H196" s="28">
        <f t="shared" si="21"/>
        <v>42562</v>
      </c>
      <c r="I196">
        <f t="shared" si="28"/>
        <v>2</v>
      </c>
      <c r="J196">
        <f t="shared" si="22"/>
        <v>1</v>
      </c>
      <c r="K196">
        <f t="shared" si="26"/>
        <v>164</v>
      </c>
      <c r="L196">
        <f t="shared" si="23"/>
        <v>48</v>
      </c>
      <c r="M196">
        <f t="shared" si="24"/>
        <v>0</v>
      </c>
      <c r="N196">
        <f t="shared" si="25"/>
        <v>32</v>
      </c>
      <c r="O196">
        <f t="shared" si="27"/>
        <v>337.69601750757624</v>
      </c>
    </row>
    <row r="197" spans="6:15" x14ac:dyDescent="0.3">
      <c r="F197">
        <v>194</v>
      </c>
      <c r="G197" s="27">
        <v>42563</v>
      </c>
      <c r="H197" s="28">
        <f t="shared" ref="H197:H260" si="29">G197</f>
        <v>42563</v>
      </c>
      <c r="I197">
        <f t="shared" si="28"/>
        <v>3</v>
      </c>
      <c r="J197">
        <f t="shared" ref="J197:J260" si="30">IF(I197=1,0,1)</f>
        <v>1</v>
      </c>
      <c r="K197">
        <f t="shared" si="26"/>
        <v>165</v>
      </c>
      <c r="L197">
        <f t="shared" ref="L197:L260" si="31">MOD(K197,$K$1)</f>
        <v>49</v>
      </c>
      <c r="M197">
        <f t="shared" ref="M197:M260" si="32">IF(AND(L197=1,J197=1),$C$8,0)</f>
        <v>0</v>
      </c>
      <c r="N197">
        <f t="shared" ref="N197:N260" si="33">IF(J197=1,$N$2,0)</f>
        <v>32</v>
      </c>
      <c r="O197">
        <f t="shared" si="27"/>
        <v>305.69601750757624</v>
      </c>
    </row>
    <row r="198" spans="6:15" x14ac:dyDescent="0.3">
      <c r="F198">
        <v>195</v>
      </c>
      <c r="G198" s="27">
        <v>42564</v>
      </c>
      <c r="H198" s="28">
        <f t="shared" si="29"/>
        <v>42564</v>
      </c>
      <c r="I198">
        <f t="shared" si="28"/>
        <v>4</v>
      </c>
      <c r="J198">
        <f t="shared" si="30"/>
        <v>1</v>
      </c>
      <c r="K198">
        <f t="shared" ref="K198:K261" si="34">K197+J198</f>
        <v>166</v>
      </c>
      <c r="L198">
        <f t="shared" si="31"/>
        <v>50</v>
      </c>
      <c r="M198">
        <f t="shared" si="32"/>
        <v>0</v>
      </c>
      <c r="N198">
        <f t="shared" si="33"/>
        <v>32</v>
      </c>
      <c r="O198">
        <f t="shared" ref="O198:O261" si="35">O197+M198-N198</f>
        <v>273.69601750757624</v>
      </c>
    </row>
    <row r="199" spans="6:15" x14ac:dyDescent="0.3">
      <c r="F199">
        <v>196</v>
      </c>
      <c r="G199" s="27">
        <v>42565</v>
      </c>
      <c r="H199" s="28">
        <f t="shared" si="29"/>
        <v>42565</v>
      </c>
      <c r="I199">
        <f t="shared" si="28"/>
        <v>5</v>
      </c>
      <c r="J199">
        <f t="shared" si="30"/>
        <v>1</v>
      </c>
      <c r="K199">
        <f t="shared" si="34"/>
        <v>167</v>
      </c>
      <c r="L199">
        <f t="shared" si="31"/>
        <v>51</v>
      </c>
      <c r="M199">
        <f t="shared" si="32"/>
        <v>0</v>
      </c>
      <c r="N199">
        <f t="shared" si="33"/>
        <v>32</v>
      </c>
      <c r="O199">
        <f t="shared" si="35"/>
        <v>241.69601750757624</v>
      </c>
    </row>
    <row r="200" spans="6:15" x14ac:dyDescent="0.3">
      <c r="F200">
        <v>197</v>
      </c>
      <c r="G200" s="27">
        <v>42566</v>
      </c>
      <c r="H200" s="28">
        <f t="shared" si="29"/>
        <v>42566</v>
      </c>
      <c r="I200">
        <f t="shared" si="28"/>
        <v>6</v>
      </c>
      <c r="J200">
        <f t="shared" si="30"/>
        <v>1</v>
      </c>
      <c r="K200">
        <f t="shared" si="34"/>
        <v>168</v>
      </c>
      <c r="L200">
        <f t="shared" si="31"/>
        <v>52</v>
      </c>
      <c r="M200">
        <f t="shared" si="32"/>
        <v>0</v>
      </c>
      <c r="N200">
        <f t="shared" si="33"/>
        <v>32</v>
      </c>
      <c r="O200">
        <f t="shared" si="35"/>
        <v>209.69601750757624</v>
      </c>
    </row>
    <row r="201" spans="6:15" x14ac:dyDescent="0.3">
      <c r="F201">
        <v>198</v>
      </c>
      <c r="G201" s="27">
        <v>42567</v>
      </c>
      <c r="H201" s="28">
        <f t="shared" si="29"/>
        <v>42567</v>
      </c>
      <c r="I201">
        <f t="shared" si="28"/>
        <v>7</v>
      </c>
      <c r="J201">
        <f t="shared" si="30"/>
        <v>1</v>
      </c>
      <c r="K201">
        <f t="shared" si="34"/>
        <v>169</v>
      </c>
      <c r="L201">
        <f t="shared" si="31"/>
        <v>53</v>
      </c>
      <c r="M201">
        <f t="shared" si="32"/>
        <v>0</v>
      </c>
      <c r="N201">
        <f t="shared" si="33"/>
        <v>32</v>
      </c>
      <c r="O201">
        <f t="shared" si="35"/>
        <v>177.69601750757624</v>
      </c>
    </row>
    <row r="202" spans="6:15" x14ac:dyDescent="0.3">
      <c r="F202">
        <v>199</v>
      </c>
      <c r="G202" s="27">
        <v>42568</v>
      </c>
      <c r="H202" s="28">
        <f t="shared" si="29"/>
        <v>42568</v>
      </c>
      <c r="I202">
        <f t="shared" si="28"/>
        <v>1</v>
      </c>
      <c r="J202">
        <f t="shared" si="30"/>
        <v>0</v>
      </c>
      <c r="K202">
        <f t="shared" si="34"/>
        <v>169</v>
      </c>
      <c r="L202">
        <f t="shared" si="31"/>
        <v>53</v>
      </c>
      <c r="M202">
        <f t="shared" si="32"/>
        <v>0</v>
      </c>
      <c r="N202">
        <f t="shared" si="33"/>
        <v>0</v>
      </c>
      <c r="O202">
        <f t="shared" si="35"/>
        <v>177.69601750757624</v>
      </c>
    </row>
    <row r="203" spans="6:15" x14ac:dyDescent="0.3">
      <c r="F203">
        <v>200</v>
      </c>
      <c r="G203" s="27">
        <v>42569</v>
      </c>
      <c r="H203" s="28">
        <f t="shared" si="29"/>
        <v>42569</v>
      </c>
      <c r="I203">
        <f t="shared" ref="I203:I266" si="36">WEEKDAY(G203)</f>
        <v>2</v>
      </c>
      <c r="J203">
        <f t="shared" si="30"/>
        <v>1</v>
      </c>
      <c r="K203">
        <f t="shared" si="34"/>
        <v>170</v>
      </c>
      <c r="L203">
        <f t="shared" si="31"/>
        <v>54</v>
      </c>
      <c r="M203">
        <f t="shared" si="32"/>
        <v>0</v>
      </c>
      <c r="N203">
        <f t="shared" si="33"/>
        <v>32</v>
      </c>
      <c r="O203">
        <f t="shared" si="35"/>
        <v>145.69601750757624</v>
      </c>
    </row>
    <row r="204" spans="6:15" x14ac:dyDescent="0.3">
      <c r="F204">
        <v>201</v>
      </c>
      <c r="G204" s="27">
        <v>42570</v>
      </c>
      <c r="H204" s="28">
        <f t="shared" si="29"/>
        <v>42570</v>
      </c>
      <c r="I204">
        <f t="shared" si="36"/>
        <v>3</v>
      </c>
      <c r="J204">
        <f t="shared" si="30"/>
        <v>1</v>
      </c>
      <c r="K204">
        <f t="shared" si="34"/>
        <v>171</v>
      </c>
      <c r="L204">
        <f t="shared" si="31"/>
        <v>55</v>
      </c>
      <c r="M204">
        <f t="shared" si="32"/>
        <v>0</v>
      </c>
      <c r="N204">
        <f t="shared" si="33"/>
        <v>32</v>
      </c>
      <c r="O204">
        <f t="shared" si="35"/>
        <v>113.69601750757624</v>
      </c>
    </row>
    <row r="205" spans="6:15" x14ac:dyDescent="0.3">
      <c r="F205">
        <v>202</v>
      </c>
      <c r="G205" s="27">
        <v>42571</v>
      </c>
      <c r="H205" s="28">
        <f t="shared" si="29"/>
        <v>42571</v>
      </c>
      <c r="I205">
        <f t="shared" si="36"/>
        <v>4</v>
      </c>
      <c r="J205">
        <f t="shared" si="30"/>
        <v>1</v>
      </c>
      <c r="K205">
        <f t="shared" si="34"/>
        <v>172</v>
      </c>
      <c r="L205">
        <f t="shared" si="31"/>
        <v>56</v>
      </c>
      <c r="M205">
        <f t="shared" si="32"/>
        <v>0</v>
      </c>
      <c r="N205">
        <f t="shared" si="33"/>
        <v>32</v>
      </c>
      <c r="O205">
        <f t="shared" si="35"/>
        <v>81.696017507576244</v>
      </c>
    </row>
    <row r="206" spans="6:15" x14ac:dyDescent="0.3">
      <c r="F206">
        <v>203</v>
      </c>
      <c r="G206" s="27">
        <v>42572</v>
      </c>
      <c r="H206" s="28">
        <f t="shared" si="29"/>
        <v>42572</v>
      </c>
      <c r="I206">
        <f t="shared" si="36"/>
        <v>5</v>
      </c>
      <c r="J206">
        <f t="shared" si="30"/>
        <v>1</v>
      </c>
      <c r="K206">
        <f t="shared" si="34"/>
        <v>173</v>
      </c>
      <c r="L206">
        <f t="shared" si="31"/>
        <v>57</v>
      </c>
      <c r="M206">
        <f t="shared" si="32"/>
        <v>0</v>
      </c>
      <c r="N206">
        <f t="shared" si="33"/>
        <v>32</v>
      </c>
      <c r="O206">
        <f t="shared" si="35"/>
        <v>49.696017507576244</v>
      </c>
    </row>
    <row r="207" spans="6:15" x14ac:dyDescent="0.3">
      <c r="F207">
        <v>204</v>
      </c>
      <c r="G207" s="27">
        <v>42573</v>
      </c>
      <c r="H207" s="28">
        <f t="shared" si="29"/>
        <v>42573</v>
      </c>
      <c r="I207">
        <f t="shared" si="36"/>
        <v>6</v>
      </c>
      <c r="J207">
        <f t="shared" si="30"/>
        <v>1</v>
      </c>
      <c r="K207">
        <f t="shared" si="34"/>
        <v>174</v>
      </c>
      <c r="L207">
        <f t="shared" si="31"/>
        <v>0</v>
      </c>
      <c r="M207">
        <f t="shared" si="32"/>
        <v>0</v>
      </c>
      <c r="N207">
        <f t="shared" si="33"/>
        <v>32</v>
      </c>
      <c r="O207">
        <f t="shared" si="35"/>
        <v>17.696017507576244</v>
      </c>
    </row>
    <row r="208" spans="6:15" x14ac:dyDescent="0.3">
      <c r="F208">
        <v>205</v>
      </c>
      <c r="G208" s="27">
        <v>42574</v>
      </c>
      <c r="H208" s="28">
        <f t="shared" si="29"/>
        <v>42574</v>
      </c>
      <c r="I208">
        <f t="shared" si="36"/>
        <v>7</v>
      </c>
      <c r="J208">
        <f t="shared" si="30"/>
        <v>1</v>
      </c>
      <c r="K208">
        <f t="shared" si="34"/>
        <v>175</v>
      </c>
      <c r="L208">
        <f t="shared" si="31"/>
        <v>1</v>
      </c>
      <c r="M208">
        <f t="shared" si="32"/>
        <v>1861.8986725025254</v>
      </c>
      <c r="N208">
        <f t="shared" si="33"/>
        <v>32</v>
      </c>
      <c r="O208">
        <f t="shared" si="35"/>
        <v>1847.5946900101017</v>
      </c>
    </row>
    <row r="209" spans="6:15" x14ac:dyDescent="0.3">
      <c r="F209">
        <v>206</v>
      </c>
      <c r="G209" s="27">
        <v>42575</v>
      </c>
      <c r="H209" s="28">
        <f t="shared" si="29"/>
        <v>42575</v>
      </c>
      <c r="I209">
        <f t="shared" si="36"/>
        <v>1</v>
      </c>
      <c r="J209">
        <f t="shared" si="30"/>
        <v>0</v>
      </c>
      <c r="K209">
        <f t="shared" si="34"/>
        <v>175</v>
      </c>
      <c r="L209">
        <f t="shared" si="31"/>
        <v>1</v>
      </c>
      <c r="M209">
        <f t="shared" si="32"/>
        <v>0</v>
      </c>
      <c r="N209">
        <f t="shared" si="33"/>
        <v>0</v>
      </c>
      <c r="O209">
        <f t="shared" si="35"/>
        <v>1847.5946900101017</v>
      </c>
    </row>
    <row r="210" spans="6:15" x14ac:dyDescent="0.3">
      <c r="F210">
        <v>207</v>
      </c>
      <c r="G210" s="27">
        <v>42576</v>
      </c>
      <c r="H210" s="28">
        <f t="shared" si="29"/>
        <v>42576</v>
      </c>
      <c r="I210">
        <f t="shared" si="36"/>
        <v>2</v>
      </c>
      <c r="J210">
        <f t="shared" si="30"/>
        <v>1</v>
      </c>
      <c r="K210">
        <f t="shared" si="34"/>
        <v>176</v>
      </c>
      <c r="L210">
        <f t="shared" si="31"/>
        <v>2</v>
      </c>
      <c r="M210">
        <f t="shared" si="32"/>
        <v>0</v>
      </c>
      <c r="N210">
        <f t="shared" si="33"/>
        <v>32</v>
      </c>
      <c r="O210">
        <f t="shared" si="35"/>
        <v>1815.5946900101017</v>
      </c>
    </row>
    <row r="211" spans="6:15" x14ac:dyDescent="0.3">
      <c r="F211">
        <v>208</v>
      </c>
      <c r="G211" s="27">
        <v>42577</v>
      </c>
      <c r="H211" s="28">
        <f t="shared" si="29"/>
        <v>42577</v>
      </c>
      <c r="I211">
        <f t="shared" si="36"/>
        <v>3</v>
      </c>
      <c r="J211">
        <f t="shared" si="30"/>
        <v>1</v>
      </c>
      <c r="K211">
        <f t="shared" si="34"/>
        <v>177</v>
      </c>
      <c r="L211">
        <f t="shared" si="31"/>
        <v>3</v>
      </c>
      <c r="M211">
        <f t="shared" si="32"/>
        <v>0</v>
      </c>
      <c r="N211">
        <f t="shared" si="33"/>
        <v>32</v>
      </c>
      <c r="O211">
        <f t="shared" si="35"/>
        <v>1783.5946900101017</v>
      </c>
    </row>
    <row r="212" spans="6:15" x14ac:dyDescent="0.3">
      <c r="F212">
        <v>209</v>
      </c>
      <c r="G212" s="27">
        <v>42578</v>
      </c>
      <c r="H212" s="28">
        <f t="shared" si="29"/>
        <v>42578</v>
      </c>
      <c r="I212">
        <f t="shared" si="36"/>
        <v>4</v>
      </c>
      <c r="J212">
        <f t="shared" si="30"/>
        <v>1</v>
      </c>
      <c r="K212">
        <f t="shared" si="34"/>
        <v>178</v>
      </c>
      <c r="L212">
        <f t="shared" si="31"/>
        <v>4</v>
      </c>
      <c r="M212">
        <f t="shared" si="32"/>
        <v>0</v>
      </c>
      <c r="N212">
        <f t="shared" si="33"/>
        <v>32</v>
      </c>
      <c r="O212">
        <f t="shared" si="35"/>
        <v>1751.5946900101017</v>
      </c>
    </row>
    <row r="213" spans="6:15" x14ac:dyDescent="0.3">
      <c r="F213">
        <v>210</v>
      </c>
      <c r="G213" s="27">
        <v>42579</v>
      </c>
      <c r="H213" s="28">
        <f t="shared" si="29"/>
        <v>42579</v>
      </c>
      <c r="I213">
        <f t="shared" si="36"/>
        <v>5</v>
      </c>
      <c r="J213">
        <f t="shared" si="30"/>
        <v>1</v>
      </c>
      <c r="K213">
        <f t="shared" si="34"/>
        <v>179</v>
      </c>
      <c r="L213">
        <f t="shared" si="31"/>
        <v>5</v>
      </c>
      <c r="M213">
        <f t="shared" si="32"/>
        <v>0</v>
      </c>
      <c r="N213">
        <f t="shared" si="33"/>
        <v>32</v>
      </c>
      <c r="O213">
        <f t="shared" si="35"/>
        <v>1719.5946900101017</v>
      </c>
    </row>
    <row r="214" spans="6:15" x14ac:dyDescent="0.3">
      <c r="F214">
        <v>211</v>
      </c>
      <c r="G214" s="27">
        <v>42580</v>
      </c>
      <c r="H214" s="28">
        <f t="shared" si="29"/>
        <v>42580</v>
      </c>
      <c r="I214">
        <f t="shared" si="36"/>
        <v>6</v>
      </c>
      <c r="J214">
        <f t="shared" si="30"/>
        <v>1</v>
      </c>
      <c r="K214">
        <f t="shared" si="34"/>
        <v>180</v>
      </c>
      <c r="L214">
        <f t="shared" si="31"/>
        <v>6</v>
      </c>
      <c r="M214">
        <f t="shared" si="32"/>
        <v>0</v>
      </c>
      <c r="N214">
        <f t="shared" si="33"/>
        <v>32</v>
      </c>
      <c r="O214">
        <f t="shared" si="35"/>
        <v>1687.5946900101017</v>
      </c>
    </row>
    <row r="215" spans="6:15" x14ac:dyDescent="0.3">
      <c r="F215">
        <v>212</v>
      </c>
      <c r="G215" s="27">
        <v>42581</v>
      </c>
      <c r="H215" s="28">
        <f t="shared" si="29"/>
        <v>42581</v>
      </c>
      <c r="I215">
        <f t="shared" si="36"/>
        <v>7</v>
      </c>
      <c r="J215">
        <f t="shared" si="30"/>
        <v>1</v>
      </c>
      <c r="K215">
        <f t="shared" si="34"/>
        <v>181</v>
      </c>
      <c r="L215">
        <f t="shared" si="31"/>
        <v>7</v>
      </c>
      <c r="M215">
        <f t="shared" si="32"/>
        <v>0</v>
      </c>
      <c r="N215">
        <f t="shared" si="33"/>
        <v>32</v>
      </c>
      <c r="O215">
        <f t="shared" si="35"/>
        <v>1655.5946900101017</v>
      </c>
    </row>
    <row r="216" spans="6:15" x14ac:dyDescent="0.3">
      <c r="F216">
        <v>213</v>
      </c>
      <c r="G216" s="27">
        <v>42582</v>
      </c>
      <c r="H216" s="28">
        <f t="shared" si="29"/>
        <v>42582</v>
      </c>
      <c r="I216">
        <f t="shared" si="36"/>
        <v>1</v>
      </c>
      <c r="J216">
        <f t="shared" si="30"/>
        <v>0</v>
      </c>
      <c r="K216">
        <f t="shared" si="34"/>
        <v>181</v>
      </c>
      <c r="L216">
        <f t="shared" si="31"/>
        <v>7</v>
      </c>
      <c r="M216">
        <f t="shared" si="32"/>
        <v>0</v>
      </c>
      <c r="N216">
        <f t="shared" si="33"/>
        <v>0</v>
      </c>
      <c r="O216">
        <f t="shared" si="35"/>
        <v>1655.5946900101017</v>
      </c>
    </row>
    <row r="217" spans="6:15" x14ac:dyDescent="0.3">
      <c r="F217">
        <v>214</v>
      </c>
      <c r="G217" s="27">
        <v>42583</v>
      </c>
      <c r="H217" s="28">
        <f t="shared" si="29"/>
        <v>42583</v>
      </c>
      <c r="I217">
        <f t="shared" si="36"/>
        <v>2</v>
      </c>
      <c r="J217">
        <f t="shared" si="30"/>
        <v>1</v>
      </c>
      <c r="K217">
        <f t="shared" si="34"/>
        <v>182</v>
      </c>
      <c r="L217">
        <f t="shared" si="31"/>
        <v>8</v>
      </c>
      <c r="M217">
        <f t="shared" si="32"/>
        <v>0</v>
      </c>
      <c r="N217">
        <f t="shared" si="33"/>
        <v>32</v>
      </c>
      <c r="O217">
        <f t="shared" si="35"/>
        <v>1623.5946900101017</v>
      </c>
    </row>
    <row r="218" spans="6:15" x14ac:dyDescent="0.3">
      <c r="F218">
        <v>215</v>
      </c>
      <c r="G218" s="27">
        <v>42584</v>
      </c>
      <c r="H218" s="28">
        <f t="shared" si="29"/>
        <v>42584</v>
      </c>
      <c r="I218">
        <f t="shared" si="36"/>
        <v>3</v>
      </c>
      <c r="J218">
        <f t="shared" si="30"/>
        <v>1</v>
      </c>
      <c r="K218">
        <f t="shared" si="34"/>
        <v>183</v>
      </c>
      <c r="L218">
        <f t="shared" si="31"/>
        <v>9</v>
      </c>
      <c r="M218">
        <f t="shared" si="32"/>
        <v>0</v>
      </c>
      <c r="N218">
        <f t="shared" si="33"/>
        <v>32</v>
      </c>
      <c r="O218">
        <f t="shared" si="35"/>
        <v>1591.5946900101017</v>
      </c>
    </row>
    <row r="219" spans="6:15" x14ac:dyDescent="0.3">
      <c r="F219">
        <v>216</v>
      </c>
      <c r="G219" s="27">
        <v>42585</v>
      </c>
      <c r="H219" s="28">
        <f t="shared" si="29"/>
        <v>42585</v>
      </c>
      <c r="I219">
        <f t="shared" si="36"/>
        <v>4</v>
      </c>
      <c r="J219">
        <f t="shared" si="30"/>
        <v>1</v>
      </c>
      <c r="K219">
        <f t="shared" si="34"/>
        <v>184</v>
      </c>
      <c r="L219">
        <f t="shared" si="31"/>
        <v>10</v>
      </c>
      <c r="M219">
        <f t="shared" si="32"/>
        <v>0</v>
      </c>
      <c r="N219">
        <f t="shared" si="33"/>
        <v>32</v>
      </c>
      <c r="O219">
        <f t="shared" si="35"/>
        <v>1559.5946900101017</v>
      </c>
    </row>
    <row r="220" spans="6:15" x14ac:dyDescent="0.3">
      <c r="F220">
        <v>217</v>
      </c>
      <c r="G220" s="27">
        <v>42586</v>
      </c>
      <c r="H220" s="28">
        <f t="shared" si="29"/>
        <v>42586</v>
      </c>
      <c r="I220">
        <f t="shared" si="36"/>
        <v>5</v>
      </c>
      <c r="J220">
        <f t="shared" si="30"/>
        <v>1</v>
      </c>
      <c r="K220">
        <f t="shared" si="34"/>
        <v>185</v>
      </c>
      <c r="L220">
        <f t="shared" si="31"/>
        <v>11</v>
      </c>
      <c r="M220">
        <f t="shared" si="32"/>
        <v>0</v>
      </c>
      <c r="N220">
        <f t="shared" si="33"/>
        <v>32</v>
      </c>
      <c r="O220">
        <f t="shared" si="35"/>
        <v>1527.5946900101017</v>
      </c>
    </row>
    <row r="221" spans="6:15" x14ac:dyDescent="0.3">
      <c r="F221">
        <v>218</v>
      </c>
      <c r="G221" s="27">
        <v>42587</v>
      </c>
      <c r="H221" s="28">
        <f t="shared" si="29"/>
        <v>42587</v>
      </c>
      <c r="I221">
        <f t="shared" si="36"/>
        <v>6</v>
      </c>
      <c r="J221">
        <f t="shared" si="30"/>
        <v>1</v>
      </c>
      <c r="K221">
        <f t="shared" si="34"/>
        <v>186</v>
      </c>
      <c r="L221">
        <f t="shared" si="31"/>
        <v>12</v>
      </c>
      <c r="M221">
        <f t="shared" si="32"/>
        <v>0</v>
      </c>
      <c r="N221">
        <f t="shared" si="33"/>
        <v>32</v>
      </c>
      <c r="O221">
        <f t="shared" si="35"/>
        <v>1495.5946900101017</v>
      </c>
    </row>
    <row r="222" spans="6:15" x14ac:dyDescent="0.3">
      <c r="F222">
        <v>219</v>
      </c>
      <c r="G222" s="27">
        <v>42588</v>
      </c>
      <c r="H222" s="28">
        <f t="shared" si="29"/>
        <v>42588</v>
      </c>
      <c r="I222">
        <f t="shared" si="36"/>
        <v>7</v>
      </c>
      <c r="J222">
        <f t="shared" si="30"/>
        <v>1</v>
      </c>
      <c r="K222">
        <f t="shared" si="34"/>
        <v>187</v>
      </c>
      <c r="L222">
        <f t="shared" si="31"/>
        <v>13</v>
      </c>
      <c r="M222">
        <f t="shared" si="32"/>
        <v>0</v>
      </c>
      <c r="N222">
        <f t="shared" si="33"/>
        <v>32</v>
      </c>
      <c r="O222">
        <f t="shared" si="35"/>
        <v>1463.5946900101017</v>
      </c>
    </row>
    <row r="223" spans="6:15" x14ac:dyDescent="0.3">
      <c r="F223">
        <v>220</v>
      </c>
      <c r="G223" s="27">
        <v>42589</v>
      </c>
      <c r="H223" s="28">
        <f t="shared" si="29"/>
        <v>42589</v>
      </c>
      <c r="I223">
        <f t="shared" si="36"/>
        <v>1</v>
      </c>
      <c r="J223">
        <f t="shared" si="30"/>
        <v>0</v>
      </c>
      <c r="K223">
        <f t="shared" si="34"/>
        <v>187</v>
      </c>
      <c r="L223">
        <f t="shared" si="31"/>
        <v>13</v>
      </c>
      <c r="M223">
        <f t="shared" si="32"/>
        <v>0</v>
      </c>
      <c r="N223">
        <f t="shared" si="33"/>
        <v>0</v>
      </c>
      <c r="O223">
        <f t="shared" si="35"/>
        <v>1463.5946900101017</v>
      </c>
    </row>
    <row r="224" spans="6:15" x14ac:dyDescent="0.3">
      <c r="F224">
        <v>221</v>
      </c>
      <c r="G224" s="27">
        <v>42590</v>
      </c>
      <c r="H224" s="28">
        <f t="shared" si="29"/>
        <v>42590</v>
      </c>
      <c r="I224">
        <f t="shared" si="36"/>
        <v>2</v>
      </c>
      <c r="J224">
        <f t="shared" si="30"/>
        <v>1</v>
      </c>
      <c r="K224">
        <f t="shared" si="34"/>
        <v>188</v>
      </c>
      <c r="L224">
        <f t="shared" si="31"/>
        <v>14</v>
      </c>
      <c r="M224">
        <f t="shared" si="32"/>
        <v>0</v>
      </c>
      <c r="N224">
        <f t="shared" si="33"/>
        <v>32</v>
      </c>
      <c r="O224">
        <f t="shared" si="35"/>
        <v>1431.5946900101017</v>
      </c>
    </row>
    <row r="225" spans="6:15" x14ac:dyDescent="0.3">
      <c r="F225">
        <v>222</v>
      </c>
      <c r="G225" s="27">
        <v>42591</v>
      </c>
      <c r="H225" s="28">
        <f t="shared" si="29"/>
        <v>42591</v>
      </c>
      <c r="I225">
        <f t="shared" si="36"/>
        <v>3</v>
      </c>
      <c r="J225">
        <f t="shared" si="30"/>
        <v>1</v>
      </c>
      <c r="K225">
        <f t="shared" si="34"/>
        <v>189</v>
      </c>
      <c r="L225">
        <f t="shared" si="31"/>
        <v>15</v>
      </c>
      <c r="M225">
        <f t="shared" si="32"/>
        <v>0</v>
      </c>
      <c r="N225">
        <f t="shared" si="33"/>
        <v>32</v>
      </c>
      <c r="O225">
        <f t="shared" si="35"/>
        <v>1399.5946900101017</v>
      </c>
    </row>
    <row r="226" spans="6:15" x14ac:dyDescent="0.3">
      <c r="F226">
        <v>223</v>
      </c>
      <c r="G226" s="27">
        <v>42592</v>
      </c>
      <c r="H226" s="28">
        <f t="shared" si="29"/>
        <v>42592</v>
      </c>
      <c r="I226">
        <f t="shared" si="36"/>
        <v>4</v>
      </c>
      <c r="J226">
        <f t="shared" si="30"/>
        <v>1</v>
      </c>
      <c r="K226">
        <f t="shared" si="34"/>
        <v>190</v>
      </c>
      <c r="L226">
        <f t="shared" si="31"/>
        <v>16</v>
      </c>
      <c r="M226">
        <f t="shared" si="32"/>
        <v>0</v>
      </c>
      <c r="N226">
        <f t="shared" si="33"/>
        <v>32</v>
      </c>
      <c r="O226">
        <f t="shared" si="35"/>
        <v>1367.5946900101017</v>
      </c>
    </row>
    <row r="227" spans="6:15" x14ac:dyDescent="0.3">
      <c r="F227">
        <v>224</v>
      </c>
      <c r="G227" s="27">
        <v>42593</v>
      </c>
      <c r="H227" s="28">
        <f t="shared" si="29"/>
        <v>42593</v>
      </c>
      <c r="I227">
        <f t="shared" si="36"/>
        <v>5</v>
      </c>
      <c r="J227">
        <f t="shared" si="30"/>
        <v>1</v>
      </c>
      <c r="K227">
        <f t="shared" si="34"/>
        <v>191</v>
      </c>
      <c r="L227">
        <f t="shared" si="31"/>
        <v>17</v>
      </c>
      <c r="M227">
        <f t="shared" si="32"/>
        <v>0</v>
      </c>
      <c r="N227">
        <f t="shared" si="33"/>
        <v>32</v>
      </c>
      <c r="O227">
        <f t="shared" si="35"/>
        <v>1335.5946900101017</v>
      </c>
    </row>
    <row r="228" spans="6:15" x14ac:dyDescent="0.3">
      <c r="F228">
        <v>225</v>
      </c>
      <c r="G228" s="27">
        <v>42594</v>
      </c>
      <c r="H228" s="28">
        <f t="shared" si="29"/>
        <v>42594</v>
      </c>
      <c r="I228">
        <f t="shared" si="36"/>
        <v>6</v>
      </c>
      <c r="J228">
        <f t="shared" si="30"/>
        <v>1</v>
      </c>
      <c r="K228">
        <f t="shared" si="34"/>
        <v>192</v>
      </c>
      <c r="L228">
        <f t="shared" si="31"/>
        <v>18</v>
      </c>
      <c r="M228">
        <f t="shared" si="32"/>
        <v>0</v>
      </c>
      <c r="N228">
        <f t="shared" si="33"/>
        <v>32</v>
      </c>
      <c r="O228">
        <f t="shared" si="35"/>
        <v>1303.5946900101017</v>
      </c>
    </row>
    <row r="229" spans="6:15" x14ac:dyDescent="0.3">
      <c r="F229">
        <v>226</v>
      </c>
      <c r="G229" s="27">
        <v>42595</v>
      </c>
      <c r="H229" s="28">
        <f t="shared" si="29"/>
        <v>42595</v>
      </c>
      <c r="I229">
        <f t="shared" si="36"/>
        <v>7</v>
      </c>
      <c r="J229">
        <f t="shared" si="30"/>
        <v>1</v>
      </c>
      <c r="K229">
        <f t="shared" si="34"/>
        <v>193</v>
      </c>
      <c r="L229">
        <f t="shared" si="31"/>
        <v>19</v>
      </c>
      <c r="M229">
        <f t="shared" si="32"/>
        <v>0</v>
      </c>
      <c r="N229">
        <f t="shared" si="33"/>
        <v>32</v>
      </c>
      <c r="O229">
        <f t="shared" si="35"/>
        <v>1271.5946900101017</v>
      </c>
    </row>
    <row r="230" spans="6:15" x14ac:dyDescent="0.3">
      <c r="F230">
        <v>227</v>
      </c>
      <c r="G230" s="27">
        <v>42596</v>
      </c>
      <c r="H230" s="28">
        <f t="shared" si="29"/>
        <v>42596</v>
      </c>
      <c r="I230">
        <f t="shared" si="36"/>
        <v>1</v>
      </c>
      <c r="J230">
        <f t="shared" si="30"/>
        <v>0</v>
      </c>
      <c r="K230">
        <f t="shared" si="34"/>
        <v>193</v>
      </c>
      <c r="L230">
        <f t="shared" si="31"/>
        <v>19</v>
      </c>
      <c r="M230">
        <f t="shared" si="32"/>
        <v>0</v>
      </c>
      <c r="N230">
        <f t="shared" si="33"/>
        <v>0</v>
      </c>
      <c r="O230">
        <f t="shared" si="35"/>
        <v>1271.5946900101017</v>
      </c>
    </row>
    <row r="231" spans="6:15" x14ac:dyDescent="0.3">
      <c r="F231">
        <v>228</v>
      </c>
      <c r="G231" s="27">
        <v>42597</v>
      </c>
      <c r="H231" s="28">
        <f t="shared" si="29"/>
        <v>42597</v>
      </c>
      <c r="I231">
        <f t="shared" si="36"/>
        <v>2</v>
      </c>
      <c r="J231">
        <f t="shared" si="30"/>
        <v>1</v>
      </c>
      <c r="K231">
        <f t="shared" si="34"/>
        <v>194</v>
      </c>
      <c r="L231">
        <f t="shared" si="31"/>
        <v>20</v>
      </c>
      <c r="M231">
        <f t="shared" si="32"/>
        <v>0</v>
      </c>
      <c r="N231">
        <f t="shared" si="33"/>
        <v>32</v>
      </c>
      <c r="O231">
        <f t="shared" si="35"/>
        <v>1239.5946900101017</v>
      </c>
    </row>
    <row r="232" spans="6:15" x14ac:dyDescent="0.3">
      <c r="F232">
        <v>229</v>
      </c>
      <c r="G232" s="27">
        <v>42598</v>
      </c>
      <c r="H232" s="28">
        <f t="shared" si="29"/>
        <v>42598</v>
      </c>
      <c r="I232">
        <f t="shared" si="36"/>
        <v>3</v>
      </c>
      <c r="J232">
        <f t="shared" si="30"/>
        <v>1</v>
      </c>
      <c r="K232">
        <f t="shared" si="34"/>
        <v>195</v>
      </c>
      <c r="L232">
        <f t="shared" si="31"/>
        <v>21</v>
      </c>
      <c r="M232">
        <f t="shared" si="32"/>
        <v>0</v>
      </c>
      <c r="N232">
        <f t="shared" si="33"/>
        <v>32</v>
      </c>
      <c r="O232">
        <f t="shared" si="35"/>
        <v>1207.5946900101017</v>
      </c>
    </row>
    <row r="233" spans="6:15" x14ac:dyDescent="0.3">
      <c r="F233">
        <v>230</v>
      </c>
      <c r="G233" s="27">
        <v>42599</v>
      </c>
      <c r="H233" s="28">
        <f t="shared" si="29"/>
        <v>42599</v>
      </c>
      <c r="I233">
        <f t="shared" si="36"/>
        <v>4</v>
      </c>
      <c r="J233">
        <f t="shared" si="30"/>
        <v>1</v>
      </c>
      <c r="K233">
        <f t="shared" si="34"/>
        <v>196</v>
      </c>
      <c r="L233">
        <f t="shared" si="31"/>
        <v>22</v>
      </c>
      <c r="M233">
        <f t="shared" si="32"/>
        <v>0</v>
      </c>
      <c r="N233">
        <f t="shared" si="33"/>
        <v>32</v>
      </c>
      <c r="O233">
        <f t="shared" si="35"/>
        <v>1175.5946900101017</v>
      </c>
    </row>
    <row r="234" spans="6:15" x14ac:dyDescent="0.3">
      <c r="F234">
        <v>231</v>
      </c>
      <c r="G234" s="27">
        <v>42600</v>
      </c>
      <c r="H234" s="28">
        <f t="shared" si="29"/>
        <v>42600</v>
      </c>
      <c r="I234">
        <f t="shared" si="36"/>
        <v>5</v>
      </c>
      <c r="J234">
        <f t="shared" si="30"/>
        <v>1</v>
      </c>
      <c r="K234">
        <f t="shared" si="34"/>
        <v>197</v>
      </c>
      <c r="L234">
        <f t="shared" si="31"/>
        <v>23</v>
      </c>
      <c r="M234">
        <f t="shared" si="32"/>
        <v>0</v>
      </c>
      <c r="N234">
        <f t="shared" si="33"/>
        <v>32</v>
      </c>
      <c r="O234">
        <f t="shared" si="35"/>
        <v>1143.5946900101017</v>
      </c>
    </row>
    <row r="235" spans="6:15" x14ac:dyDescent="0.3">
      <c r="F235">
        <v>232</v>
      </c>
      <c r="G235" s="27">
        <v>42601</v>
      </c>
      <c r="H235" s="28">
        <f t="shared" si="29"/>
        <v>42601</v>
      </c>
      <c r="I235">
        <f t="shared" si="36"/>
        <v>6</v>
      </c>
      <c r="J235">
        <f t="shared" si="30"/>
        <v>1</v>
      </c>
      <c r="K235">
        <f t="shared" si="34"/>
        <v>198</v>
      </c>
      <c r="L235">
        <f t="shared" si="31"/>
        <v>24</v>
      </c>
      <c r="M235">
        <f t="shared" si="32"/>
        <v>0</v>
      </c>
      <c r="N235">
        <f t="shared" si="33"/>
        <v>32</v>
      </c>
      <c r="O235">
        <f t="shared" si="35"/>
        <v>1111.5946900101017</v>
      </c>
    </row>
    <row r="236" spans="6:15" x14ac:dyDescent="0.3">
      <c r="F236">
        <v>233</v>
      </c>
      <c r="G236" s="27">
        <v>42602</v>
      </c>
      <c r="H236" s="28">
        <f t="shared" si="29"/>
        <v>42602</v>
      </c>
      <c r="I236">
        <f t="shared" si="36"/>
        <v>7</v>
      </c>
      <c r="J236">
        <f t="shared" si="30"/>
        <v>1</v>
      </c>
      <c r="K236">
        <f t="shared" si="34"/>
        <v>199</v>
      </c>
      <c r="L236">
        <f t="shared" si="31"/>
        <v>25</v>
      </c>
      <c r="M236">
        <f t="shared" si="32"/>
        <v>0</v>
      </c>
      <c r="N236">
        <f t="shared" si="33"/>
        <v>32</v>
      </c>
      <c r="O236">
        <f t="shared" si="35"/>
        <v>1079.5946900101017</v>
      </c>
    </row>
    <row r="237" spans="6:15" x14ac:dyDescent="0.3">
      <c r="F237">
        <v>234</v>
      </c>
      <c r="G237" s="27">
        <v>42603</v>
      </c>
      <c r="H237" s="28">
        <f t="shared" si="29"/>
        <v>42603</v>
      </c>
      <c r="I237">
        <f t="shared" si="36"/>
        <v>1</v>
      </c>
      <c r="J237">
        <f t="shared" si="30"/>
        <v>0</v>
      </c>
      <c r="K237">
        <f t="shared" si="34"/>
        <v>199</v>
      </c>
      <c r="L237">
        <f t="shared" si="31"/>
        <v>25</v>
      </c>
      <c r="M237">
        <f t="shared" si="32"/>
        <v>0</v>
      </c>
      <c r="N237">
        <f t="shared" si="33"/>
        <v>0</v>
      </c>
      <c r="O237">
        <f t="shared" si="35"/>
        <v>1079.5946900101017</v>
      </c>
    </row>
    <row r="238" spans="6:15" x14ac:dyDescent="0.3">
      <c r="F238">
        <v>235</v>
      </c>
      <c r="G238" s="27">
        <v>42604</v>
      </c>
      <c r="H238" s="28">
        <f t="shared" si="29"/>
        <v>42604</v>
      </c>
      <c r="I238">
        <f t="shared" si="36"/>
        <v>2</v>
      </c>
      <c r="J238">
        <f t="shared" si="30"/>
        <v>1</v>
      </c>
      <c r="K238">
        <f t="shared" si="34"/>
        <v>200</v>
      </c>
      <c r="L238">
        <f t="shared" si="31"/>
        <v>26</v>
      </c>
      <c r="M238">
        <f t="shared" si="32"/>
        <v>0</v>
      </c>
      <c r="N238">
        <f t="shared" si="33"/>
        <v>32</v>
      </c>
      <c r="O238">
        <f t="shared" si="35"/>
        <v>1047.5946900101017</v>
      </c>
    </row>
    <row r="239" spans="6:15" x14ac:dyDescent="0.3">
      <c r="F239">
        <v>236</v>
      </c>
      <c r="G239" s="27">
        <v>42605</v>
      </c>
      <c r="H239" s="28">
        <f t="shared" si="29"/>
        <v>42605</v>
      </c>
      <c r="I239">
        <f t="shared" si="36"/>
        <v>3</v>
      </c>
      <c r="J239">
        <f t="shared" si="30"/>
        <v>1</v>
      </c>
      <c r="K239">
        <f t="shared" si="34"/>
        <v>201</v>
      </c>
      <c r="L239">
        <f t="shared" si="31"/>
        <v>27</v>
      </c>
      <c r="M239">
        <f t="shared" si="32"/>
        <v>0</v>
      </c>
      <c r="N239">
        <f t="shared" si="33"/>
        <v>32</v>
      </c>
      <c r="O239">
        <f t="shared" si="35"/>
        <v>1015.5946900101017</v>
      </c>
    </row>
    <row r="240" spans="6:15" x14ac:dyDescent="0.3">
      <c r="F240">
        <v>237</v>
      </c>
      <c r="G240" s="27">
        <v>42606</v>
      </c>
      <c r="H240" s="28">
        <f t="shared" si="29"/>
        <v>42606</v>
      </c>
      <c r="I240">
        <f t="shared" si="36"/>
        <v>4</v>
      </c>
      <c r="J240">
        <f t="shared" si="30"/>
        <v>1</v>
      </c>
      <c r="K240">
        <f t="shared" si="34"/>
        <v>202</v>
      </c>
      <c r="L240">
        <f t="shared" si="31"/>
        <v>28</v>
      </c>
      <c r="M240">
        <f t="shared" si="32"/>
        <v>0</v>
      </c>
      <c r="N240">
        <f t="shared" si="33"/>
        <v>32</v>
      </c>
      <c r="O240">
        <f t="shared" si="35"/>
        <v>983.59469001010166</v>
      </c>
    </row>
    <row r="241" spans="6:15" x14ac:dyDescent="0.3">
      <c r="F241">
        <v>238</v>
      </c>
      <c r="G241" s="27">
        <v>42607</v>
      </c>
      <c r="H241" s="28">
        <f t="shared" si="29"/>
        <v>42607</v>
      </c>
      <c r="I241">
        <f t="shared" si="36"/>
        <v>5</v>
      </c>
      <c r="J241">
        <f t="shared" si="30"/>
        <v>1</v>
      </c>
      <c r="K241">
        <f t="shared" si="34"/>
        <v>203</v>
      </c>
      <c r="L241">
        <f t="shared" si="31"/>
        <v>29</v>
      </c>
      <c r="M241">
        <f t="shared" si="32"/>
        <v>0</v>
      </c>
      <c r="N241">
        <f t="shared" si="33"/>
        <v>32</v>
      </c>
      <c r="O241">
        <f t="shared" si="35"/>
        <v>951.59469001010166</v>
      </c>
    </row>
    <row r="242" spans="6:15" x14ac:dyDescent="0.3">
      <c r="F242">
        <v>239</v>
      </c>
      <c r="G242" s="27">
        <v>42608</v>
      </c>
      <c r="H242" s="28">
        <f t="shared" si="29"/>
        <v>42608</v>
      </c>
      <c r="I242">
        <f t="shared" si="36"/>
        <v>6</v>
      </c>
      <c r="J242">
        <f t="shared" si="30"/>
        <v>1</v>
      </c>
      <c r="K242">
        <f t="shared" si="34"/>
        <v>204</v>
      </c>
      <c r="L242">
        <f t="shared" si="31"/>
        <v>30</v>
      </c>
      <c r="M242">
        <f t="shared" si="32"/>
        <v>0</v>
      </c>
      <c r="N242">
        <f t="shared" si="33"/>
        <v>32</v>
      </c>
      <c r="O242">
        <f t="shared" si="35"/>
        <v>919.59469001010166</v>
      </c>
    </row>
    <row r="243" spans="6:15" x14ac:dyDescent="0.3">
      <c r="F243">
        <v>240</v>
      </c>
      <c r="G243" s="27">
        <v>42609</v>
      </c>
      <c r="H243" s="28">
        <f t="shared" si="29"/>
        <v>42609</v>
      </c>
      <c r="I243">
        <f t="shared" si="36"/>
        <v>7</v>
      </c>
      <c r="J243">
        <f t="shared" si="30"/>
        <v>1</v>
      </c>
      <c r="K243">
        <f t="shared" si="34"/>
        <v>205</v>
      </c>
      <c r="L243">
        <f t="shared" si="31"/>
        <v>31</v>
      </c>
      <c r="M243">
        <f t="shared" si="32"/>
        <v>0</v>
      </c>
      <c r="N243">
        <f t="shared" si="33"/>
        <v>32</v>
      </c>
      <c r="O243">
        <f t="shared" si="35"/>
        <v>887.59469001010166</v>
      </c>
    </row>
    <row r="244" spans="6:15" x14ac:dyDescent="0.3">
      <c r="F244">
        <v>241</v>
      </c>
      <c r="G244" s="27">
        <v>42610</v>
      </c>
      <c r="H244" s="28">
        <f t="shared" si="29"/>
        <v>42610</v>
      </c>
      <c r="I244">
        <f t="shared" si="36"/>
        <v>1</v>
      </c>
      <c r="J244">
        <f t="shared" si="30"/>
        <v>0</v>
      </c>
      <c r="K244">
        <f t="shared" si="34"/>
        <v>205</v>
      </c>
      <c r="L244">
        <f t="shared" si="31"/>
        <v>31</v>
      </c>
      <c r="M244">
        <f t="shared" si="32"/>
        <v>0</v>
      </c>
      <c r="N244">
        <f t="shared" si="33"/>
        <v>0</v>
      </c>
      <c r="O244">
        <f t="shared" si="35"/>
        <v>887.59469001010166</v>
      </c>
    </row>
    <row r="245" spans="6:15" x14ac:dyDescent="0.3">
      <c r="F245">
        <v>242</v>
      </c>
      <c r="G245" s="27">
        <v>42611</v>
      </c>
      <c r="H245" s="28">
        <f t="shared" si="29"/>
        <v>42611</v>
      </c>
      <c r="I245">
        <f t="shared" si="36"/>
        <v>2</v>
      </c>
      <c r="J245">
        <f t="shared" si="30"/>
        <v>1</v>
      </c>
      <c r="K245">
        <f t="shared" si="34"/>
        <v>206</v>
      </c>
      <c r="L245">
        <f t="shared" si="31"/>
        <v>32</v>
      </c>
      <c r="M245">
        <f t="shared" si="32"/>
        <v>0</v>
      </c>
      <c r="N245">
        <f t="shared" si="33"/>
        <v>32</v>
      </c>
      <c r="O245">
        <f t="shared" si="35"/>
        <v>855.59469001010166</v>
      </c>
    </row>
    <row r="246" spans="6:15" x14ac:dyDescent="0.3">
      <c r="F246">
        <v>243</v>
      </c>
      <c r="G246" s="27">
        <v>42612</v>
      </c>
      <c r="H246" s="28">
        <f t="shared" si="29"/>
        <v>42612</v>
      </c>
      <c r="I246">
        <f t="shared" si="36"/>
        <v>3</v>
      </c>
      <c r="J246">
        <f t="shared" si="30"/>
        <v>1</v>
      </c>
      <c r="K246">
        <f t="shared" si="34"/>
        <v>207</v>
      </c>
      <c r="L246">
        <f t="shared" si="31"/>
        <v>33</v>
      </c>
      <c r="M246">
        <f t="shared" si="32"/>
        <v>0</v>
      </c>
      <c r="N246">
        <f t="shared" si="33"/>
        <v>32</v>
      </c>
      <c r="O246">
        <f t="shared" si="35"/>
        <v>823.59469001010166</v>
      </c>
    </row>
    <row r="247" spans="6:15" x14ac:dyDescent="0.3">
      <c r="F247">
        <v>244</v>
      </c>
      <c r="G247" s="27">
        <v>42613</v>
      </c>
      <c r="H247" s="28">
        <f t="shared" si="29"/>
        <v>42613</v>
      </c>
      <c r="I247">
        <f t="shared" si="36"/>
        <v>4</v>
      </c>
      <c r="J247">
        <f t="shared" si="30"/>
        <v>1</v>
      </c>
      <c r="K247">
        <f t="shared" si="34"/>
        <v>208</v>
      </c>
      <c r="L247">
        <f t="shared" si="31"/>
        <v>34</v>
      </c>
      <c r="M247">
        <f t="shared" si="32"/>
        <v>0</v>
      </c>
      <c r="N247">
        <f t="shared" si="33"/>
        <v>32</v>
      </c>
      <c r="O247">
        <f t="shared" si="35"/>
        <v>791.59469001010166</v>
      </c>
    </row>
    <row r="248" spans="6:15" x14ac:dyDescent="0.3">
      <c r="F248">
        <v>245</v>
      </c>
      <c r="G248" s="27">
        <v>42614</v>
      </c>
      <c r="H248" s="28">
        <f t="shared" si="29"/>
        <v>42614</v>
      </c>
      <c r="I248">
        <f t="shared" si="36"/>
        <v>5</v>
      </c>
      <c r="J248">
        <f t="shared" si="30"/>
        <v>1</v>
      </c>
      <c r="K248">
        <f t="shared" si="34"/>
        <v>209</v>
      </c>
      <c r="L248">
        <f t="shared" si="31"/>
        <v>35</v>
      </c>
      <c r="M248">
        <f t="shared" si="32"/>
        <v>0</v>
      </c>
      <c r="N248">
        <f t="shared" si="33"/>
        <v>32</v>
      </c>
      <c r="O248">
        <f t="shared" si="35"/>
        <v>759.59469001010166</v>
      </c>
    </row>
    <row r="249" spans="6:15" x14ac:dyDescent="0.3">
      <c r="F249">
        <v>246</v>
      </c>
      <c r="G249" s="27">
        <v>42615</v>
      </c>
      <c r="H249" s="28">
        <f t="shared" si="29"/>
        <v>42615</v>
      </c>
      <c r="I249">
        <f t="shared" si="36"/>
        <v>6</v>
      </c>
      <c r="J249">
        <f t="shared" si="30"/>
        <v>1</v>
      </c>
      <c r="K249">
        <f t="shared" si="34"/>
        <v>210</v>
      </c>
      <c r="L249">
        <f t="shared" si="31"/>
        <v>36</v>
      </c>
      <c r="M249">
        <f t="shared" si="32"/>
        <v>0</v>
      </c>
      <c r="N249">
        <f t="shared" si="33"/>
        <v>32</v>
      </c>
      <c r="O249">
        <f t="shared" si="35"/>
        <v>727.59469001010166</v>
      </c>
    </row>
    <row r="250" spans="6:15" x14ac:dyDescent="0.3">
      <c r="F250">
        <v>247</v>
      </c>
      <c r="G250" s="27">
        <v>42616</v>
      </c>
      <c r="H250" s="28">
        <f t="shared" si="29"/>
        <v>42616</v>
      </c>
      <c r="I250">
        <f t="shared" si="36"/>
        <v>7</v>
      </c>
      <c r="J250">
        <f t="shared" si="30"/>
        <v>1</v>
      </c>
      <c r="K250">
        <f t="shared" si="34"/>
        <v>211</v>
      </c>
      <c r="L250">
        <f t="shared" si="31"/>
        <v>37</v>
      </c>
      <c r="M250">
        <f t="shared" si="32"/>
        <v>0</v>
      </c>
      <c r="N250">
        <f t="shared" si="33"/>
        <v>32</v>
      </c>
      <c r="O250">
        <f t="shared" si="35"/>
        <v>695.59469001010166</v>
      </c>
    </row>
    <row r="251" spans="6:15" x14ac:dyDescent="0.3">
      <c r="F251">
        <v>248</v>
      </c>
      <c r="G251" s="27">
        <v>42617</v>
      </c>
      <c r="H251" s="28">
        <f t="shared" si="29"/>
        <v>42617</v>
      </c>
      <c r="I251">
        <f t="shared" si="36"/>
        <v>1</v>
      </c>
      <c r="J251">
        <f t="shared" si="30"/>
        <v>0</v>
      </c>
      <c r="K251">
        <f t="shared" si="34"/>
        <v>211</v>
      </c>
      <c r="L251">
        <f t="shared" si="31"/>
        <v>37</v>
      </c>
      <c r="M251">
        <f t="shared" si="32"/>
        <v>0</v>
      </c>
      <c r="N251">
        <f t="shared" si="33"/>
        <v>0</v>
      </c>
      <c r="O251">
        <f t="shared" si="35"/>
        <v>695.59469001010166</v>
      </c>
    </row>
    <row r="252" spans="6:15" x14ac:dyDescent="0.3">
      <c r="F252">
        <v>249</v>
      </c>
      <c r="G252" s="27">
        <v>42618</v>
      </c>
      <c r="H252" s="28">
        <f t="shared" si="29"/>
        <v>42618</v>
      </c>
      <c r="I252">
        <f t="shared" si="36"/>
        <v>2</v>
      </c>
      <c r="J252">
        <f t="shared" si="30"/>
        <v>1</v>
      </c>
      <c r="K252">
        <f t="shared" si="34"/>
        <v>212</v>
      </c>
      <c r="L252">
        <f t="shared" si="31"/>
        <v>38</v>
      </c>
      <c r="M252">
        <f t="shared" si="32"/>
        <v>0</v>
      </c>
      <c r="N252">
        <f t="shared" si="33"/>
        <v>32</v>
      </c>
      <c r="O252">
        <f t="shared" si="35"/>
        <v>663.59469001010166</v>
      </c>
    </row>
    <row r="253" spans="6:15" x14ac:dyDescent="0.3">
      <c r="F253">
        <v>250</v>
      </c>
      <c r="G253" s="27">
        <v>42619</v>
      </c>
      <c r="H253" s="28">
        <f t="shared" si="29"/>
        <v>42619</v>
      </c>
      <c r="I253">
        <f t="shared" si="36"/>
        <v>3</v>
      </c>
      <c r="J253">
        <f t="shared" si="30"/>
        <v>1</v>
      </c>
      <c r="K253">
        <f t="shared" si="34"/>
        <v>213</v>
      </c>
      <c r="L253">
        <f t="shared" si="31"/>
        <v>39</v>
      </c>
      <c r="M253">
        <f t="shared" si="32"/>
        <v>0</v>
      </c>
      <c r="N253">
        <f t="shared" si="33"/>
        <v>32</v>
      </c>
      <c r="O253">
        <f t="shared" si="35"/>
        <v>631.59469001010166</v>
      </c>
    </row>
    <row r="254" spans="6:15" x14ac:dyDescent="0.3">
      <c r="F254">
        <v>251</v>
      </c>
      <c r="G254" s="27">
        <v>42620</v>
      </c>
      <c r="H254" s="28">
        <f t="shared" si="29"/>
        <v>42620</v>
      </c>
      <c r="I254">
        <f t="shared" si="36"/>
        <v>4</v>
      </c>
      <c r="J254">
        <f t="shared" si="30"/>
        <v>1</v>
      </c>
      <c r="K254">
        <f t="shared" si="34"/>
        <v>214</v>
      </c>
      <c r="L254">
        <f t="shared" si="31"/>
        <v>40</v>
      </c>
      <c r="M254">
        <f t="shared" si="32"/>
        <v>0</v>
      </c>
      <c r="N254">
        <f t="shared" si="33"/>
        <v>32</v>
      </c>
      <c r="O254">
        <f t="shared" si="35"/>
        <v>599.59469001010166</v>
      </c>
    </row>
    <row r="255" spans="6:15" x14ac:dyDescent="0.3">
      <c r="F255">
        <v>252</v>
      </c>
      <c r="G255" s="27">
        <v>42621</v>
      </c>
      <c r="H255" s="28">
        <f t="shared" si="29"/>
        <v>42621</v>
      </c>
      <c r="I255">
        <f t="shared" si="36"/>
        <v>5</v>
      </c>
      <c r="J255">
        <f t="shared" si="30"/>
        <v>1</v>
      </c>
      <c r="K255">
        <f t="shared" si="34"/>
        <v>215</v>
      </c>
      <c r="L255">
        <f t="shared" si="31"/>
        <v>41</v>
      </c>
      <c r="M255">
        <f t="shared" si="32"/>
        <v>0</v>
      </c>
      <c r="N255">
        <f t="shared" si="33"/>
        <v>32</v>
      </c>
      <c r="O255">
        <f t="shared" si="35"/>
        <v>567.59469001010166</v>
      </c>
    </row>
    <row r="256" spans="6:15" x14ac:dyDescent="0.3">
      <c r="F256">
        <v>253</v>
      </c>
      <c r="G256" s="27">
        <v>42622</v>
      </c>
      <c r="H256" s="28">
        <f t="shared" si="29"/>
        <v>42622</v>
      </c>
      <c r="I256">
        <f t="shared" si="36"/>
        <v>6</v>
      </c>
      <c r="J256">
        <f t="shared" si="30"/>
        <v>1</v>
      </c>
      <c r="K256">
        <f t="shared" si="34"/>
        <v>216</v>
      </c>
      <c r="L256">
        <f t="shared" si="31"/>
        <v>42</v>
      </c>
      <c r="M256">
        <f t="shared" si="32"/>
        <v>0</v>
      </c>
      <c r="N256">
        <f t="shared" si="33"/>
        <v>32</v>
      </c>
      <c r="O256">
        <f t="shared" si="35"/>
        <v>535.59469001010166</v>
      </c>
    </row>
    <row r="257" spans="6:15" x14ac:dyDescent="0.3">
      <c r="F257">
        <v>254</v>
      </c>
      <c r="G257" s="27">
        <v>42623</v>
      </c>
      <c r="H257" s="28">
        <f t="shared" si="29"/>
        <v>42623</v>
      </c>
      <c r="I257">
        <f t="shared" si="36"/>
        <v>7</v>
      </c>
      <c r="J257">
        <f t="shared" si="30"/>
        <v>1</v>
      </c>
      <c r="K257">
        <f t="shared" si="34"/>
        <v>217</v>
      </c>
      <c r="L257">
        <f t="shared" si="31"/>
        <v>43</v>
      </c>
      <c r="M257">
        <f t="shared" si="32"/>
        <v>0</v>
      </c>
      <c r="N257">
        <f t="shared" si="33"/>
        <v>32</v>
      </c>
      <c r="O257">
        <f t="shared" si="35"/>
        <v>503.59469001010166</v>
      </c>
    </row>
    <row r="258" spans="6:15" x14ac:dyDescent="0.3">
      <c r="F258">
        <v>255</v>
      </c>
      <c r="G258" s="27">
        <v>42624</v>
      </c>
      <c r="H258" s="28">
        <f t="shared" si="29"/>
        <v>42624</v>
      </c>
      <c r="I258">
        <f t="shared" si="36"/>
        <v>1</v>
      </c>
      <c r="J258">
        <f t="shared" si="30"/>
        <v>0</v>
      </c>
      <c r="K258">
        <f t="shared" si="34"/>
        <v>217</v>
      </c>
      <c r="L258">
        <f t="shared" si="31"/>
        <v>43</v>
      </c>
      <c r="M258">
        <f t="shared" si="32"/>
        <v>0</v>
      </c>
      <c r="N258">
        <f t="shared" si="33"/>
        <v>0</v>
      </c>
      <c r="O258">
        <f t="shared" si="35"/>
        <v>503.59469001010166</v>
      </c>
    </row>
    <row r="259" spans="6:15" x14ac:dyDescent="0.3">
      <c r="F259">
        <v>256</v>
      </c>
      <c r="G259" s="27">
        <v>42625</v>
      </c>
      <c r="H259" s="28">
        <f t="shared" si="29"/>
        <v>42625</v>
      </c>
      <c r="I259">
        <f t="shared" si="36"/>
        <v>2</v>
      </c>
      <c r="J259">
        <f t="shared" si="30"/>
        <v>1</v>
      </c>
      <c r="K259">
        <f t="shared" si="34"/>
        <v>218</v>
      </c>
      <c r="L259">
        <f t="shared" si="31"/>
        <v>44</v>
      </c>
      <c r="M259">
        <f t="shared" si="32"/>
        <v>0</v>
      </c>
      <c r="N259">
        <f t="shared" si="33"/>
        <v>32</v>
      </c>
      <c r="O259">
        <f t="shared" si="35"/>
        <v>471.59469001010166</v>
      </c>
    </row>
    <row r="260" spans="6:15" x14ac:dyDescent="0.3">
      <c r="F260">
        <v>257</v>
      </c>
      <c r="G260" s="27">
        <v>42626</v>
      </c>
      <c r="H260" s="28">
        <f t="shared" si="29"/>
        <v>42626</v>
      </c>
      <c r="I260">
        <f t="shared" si="36"/>
        <v>3</v>
      </c>
      <c r="J260">
        <f t="shared" si="30"/>
        <v>1</v>
      </c>
      <c r="K260">
        <f t="shared" si="34"/>
        <v>219</v>
      </c>
      <c r="L260">
        <f t="shared" si="31"/>
        <v>45</v>
      </c>
      <c r="M260">
        <f t="shared" si="32"/>
        <v>0</v>
      </c>
      <c r="N260">
        <f t="shared" si="33"/>
        <v>32</v>
      </c>
      <c r="O260">
        <f t="shared" si="35"/>
        <v>439.59469001010166</v>
      </c>
    </row>
    <row r="261" spans="6:15" x14ac:dyDescent="0.3">
      <c r="F261">
        <v>258</v>
      </c>
      <c r="G261" s="27">
        <v>42627</v>
      </c>
      <c r="H261" s="28">
        <f t="shared" ref="H261:H324" si="37">G261</f>
        <v>42627</v>
      </c>
      <c r="I261">
        <f t="shared" si="36"/>
        <v>4</v>
      </c>
      <c r="J261">
        <f t="shared" ref="J261:J324" si="38">IF(I261=1,0,1)</f>
        <v>1</v>
      </c>
      <c r="K261">
        <f t="shared" si="34"/>
        <v>220</v>
      </c>
      <c r="L261">
        <f t="shared" ref="L261:L324" si="39">MOD(K261,$K$1)</f>
        <v>46</v>
      </c>
      <c r="M261">
        <f t="shared" ref="M261:M324" si="40">IF(AND(L261=1,J261=1),$C$8,0)</f>
        <v>0</v>
      </c>
      <c r="N261">
        <f t="shared" ref="N261:N324" si="41">IF(J261=1,$N$2,0)</f>
        <v>32</v>
      </c>
      <c r="O261">
        <f t="shared" si="35"/>
        <v>407.59469001010166</v>
      </c>
    </row>
    <row r="262" spans="6:15" x14ac:dyDescent="0.3">
      <c r="F262">
        <v>259</v>
      </c>
      <c r="G262" s="27">
        <v>42628</v>
      </c>
      <c r="H262" s="28">
        <f t="shared" si="37"/>
        <v>42628</v>
      </c>
      <c r="I262">
        <f t="shared" si="36"/>
        <v>5</v>
      </c>
      <c r="J262">
        <f t="shared" si="38"/>
        <v>1</v>
      </c>
      <c r="K262">
        <f t="shared" ref="K262:K325" si="42">K261+J262</f>
        <v>221</v>
      </c>
      <c r="L262">
        <f t="shared" si="39"/>
        <v>47</v>
      </c>
      <c r="M262">
        <f t="shared" si="40"/>
        <v>0</v>
      </c>
      <c r="N262">
        <f t="shared" si="41"/>
        <v>32</v>
      </c>
      <c r="O262">
        <f t="shared" ref="O262:O325" si="43">O261+M262-N262</f>
        <v>375.59469001010166</v>
      </c>
    </row>
    <row r="263" spans="6:15" x14ac:dyDescent="0.3">
      <c r="F263">
        <v>260</v>
      </c>
      <c r="G263" s="27">
        <v>42629</v>
      </c>
      <c r="H263" s="28">
        <f t="shared" si="37"/>
        <v>42629</v>
      </c>
      <c r="I263">
        <f t="shared" si="36"/>
        <v>6</v>
      </c>
      <c r="J263">
        <f t="shared" si="38"/>
        <v>1</v>
      </c>
      <c r="K263">
        <f t="shared" si="42"/>
        <v>222</v>
      </c>
      <c r="L263">
        <f t="shared" si="39"/>
        <v>48</v>
      </c>
      <c r="M263">
        <f t="shared" si="40"/>
        <v>0</v>
      </c>
      <c r="N263">
        <f t="shared" si="41"/>
        <v>32</v>
      </c>
      <c r="O263">
        <f t="shared" si="43"/>
        <v>343.59469001010166</v>
      </c>
    </row>
    <row r="264" spans="6:15" x14ac:dyDescent="0.3">
      <c r="F264">
        <v>261</v>
      </c>
      <c r="G264" s="27">
        <v>42630</v>
      </c>
      <c r="H264" s="28">
        <f t="shared" si="37"/>
        <v>42630</v>
      </c>
      <c r="I264">
        <f t="shared" si="36"/>
        <v>7</v>
      </c>
      <c r="J264">
        <f t="shared" si="38"/>
        <v>1</v>
      </c>
      <c r="K264">
        <f t="shared" si="42"/>
        <v>223</v>
      </c>
      <c r="L264">
        <f t="shared" si="39"/>
        <v>49</v>
      </c>
      <c r="M264">
        <f t="shared" si="40"/>
        <v>0</v>
      </c>
      <c r="N264">
        <f t="shared" si="41"/>
        <v>32</v>
      </c>
      <c r="O264">
        <f t="shared" si="43"/>
        <v>311.59469001010166</v>
      </c>
    </row>
    <row r="265" spans="6:15" x14ac:dyDescent="0.3">
      <c r="F265">
        <v>262</v>
      </c>
      <c r="G265" s="27">
        <v>42631</v>
      </c>
      <c r="H265" s="28">
        <f t="shared" si="37"/>
        <v>42631</v>
      </c>
      <c r="I265">
        <f t="shared" si="36"/>
        <v>1</v>
      </c>
      <c r="J265">
        <f t="shared" si="38"/>
        <v>0</v>
      </c>
      <c r="K265">
        <f t="shared" si="42"/>
        <v>223</v>
      </c>
      <c r="L265">
        <f t="shared" si="39"/>
        <v>49</v>
      </c>
      <c r="M265">
        <f t="shared" si="40"/>
        <v>0</v>
      </c>
      <c r="N265">
        <f t="shared" si="41"/>
        <v>0</v>
      </c>
      <c r="O265">
        <f t="shared" si="43"/>
        <v>311.59469001010166</v>
      </c>
    </row>
    <row r="266" spans="6:15" x14ac:dyDescent="0.3">
      <c r="F266">
        <v>263</v>
      </c>
      <c r="G266" s="27">
        <v>42632</v>
      </c>
      <c r="H266" s="28">
        <f t="shared" si="37"/>
        <v>42632</v>
      </c>
      <c r="I266">
        <f t="shared" si="36"/>
        <v>2</v>
      </c>
      <c r="J266">
        <f t="shared" si="38"/>
        <v>1</v>
      </c>
      <c r="K266">
        <f t="shared" si="42"/>
        <v>224</v>
      </c>
      <c r="L266">
        <f t="shared" si="39"/>
        <v>50</v>
      </c>
      <c r="M266">
        <f t="shared" si="40"/>
        <v>0</v>
      </c>
      <c r="N266">
        <f t="shared" si="41"/>
        <v>32</v>
      </c>
      <c r="O266">
        <f t="shared" si="43"/>
        <v>279.59469001010166</v>
      </c>
    </row>
    <row r="267" spans="6:15" x14ac:dyDescent="0.3">
      <c r="F267">
        <v>264</v>
      </c>
      <c r="G267" s="27">
        <v>42633</v>
      </c>
      <c r="H267" s="28">
        <f t="shared" si="37"/>
        <v>42633</v>
      </c>
      <c r="I267">
        <f t="shared" ref="I267:I330" si="44">WEEKDAY(G267)</f>
        <v>3</v>
      </c>
      <c r="J267">
        <f t="shared" si="38"/>
        <v>1</v>
      </c>
      <c r="K267">
        <f t="shared" si="42"/>
        <v>225</v>
      </c>
      <c r="L267">
        <f t="shared" si="39"/>
        <v>51</v>
      </c>
      <c r="M267">
        <f t="shared" si="40"/>
        <v>0</v>
      </c>
      <c r="N267">
        <f t="shared" si="41"/>
        <v>32</v>
      </c>
      <c r="O267">
        <f t="shared" si="43"/>
        <v>247.59469001010166</v>
      </c>
    </row>
    <row r="268" spans="6:15" x14ac:dyDescent="0.3">
      <c r="F268">
        <v>265</v>
      </c>
      <c r="G268" s="27">
        <v>42634</v>
      </c>
      <c r="H268" s="28">
        <f t="shared" si="37"/>
        <v>42634</v>
      </c>
      <c r="I268">
        <f t="shared" si="44"/>
        <v>4</v>
      </c>
      <c r="J268">
        <f t="shared" si="38"/>
        <v>1</v>
      </c>
      <c r="K268">
        <f t="shared" si="42"/>
        <v>226</v>
      </c>
      <c r="L268">
        <f t="shared" si="39"/>
        <v>52</v>
      </c>
      <c r="M268">
        <f t="shared" si="40"/>
        <v>0</v>
      </c>
      <c r="N268">
        <f t="shared" si="41"/>
        <v>32</v>
      </c>
      <c r="O268">
        <f t="shared" si="43"/>
        <v>215.59469001010166</v>
      </c>
    </row>
    <row r="269" spans="6:15" x14ac:dyDescent="0.3">
      <c r="F269">
        <v>266</v>
      </c>
      <c r="G269" s="27">
        <v>42635</v>
      </c>
      <c r="H269" s="28">
        <f t="shared" si="37"/>
        <v>42635</v>
      </c>
      <c r="I269">
        <f t="shared" si="44"/>
        <v>5</v>
      </c>
      <c r="J269">
        <f t="shared" si="38"/>
        <v>1</v>
      </c>
      <c r="K269">
        <f t="shared" si="42"/>
        <v>227</v>
      </c>
      <c r="L269">
        <f t="shared" si="39"/>
        <v>53</v>
      </c>
      <c r="M269">
        <f t="shared" si="40"/>
        <v>0</v>
      </c>
      <c r="N269">
        <f t="shared" si="41"/>
        <v>32</v>
      </c>
      <c r="O269">
        <f t="shared" si="43"/>
        <v>183.59469001010166</v>
      </c>
    </row>
    <row r="270" spans="6:15" x14ac:dyDescent="0.3">
      <c r="F270">
        <v>267</v>
      </c>
      <c r="G270" s="27">
        <v>42636</v>
      </c>
      <c r="H270" s="28">
        <f t="shared" si="37"/>
        <v>42636</v>
      </c>
      <c r="I270">
        <f t="shared" si="44"/>
        <v>6</v>
      </c>
      <c r="J270">
        <f t="shared" si="38"/>
        <v>1</v>
      </c>
      <c r="K270">
        <f t="shared" si="42"/>
        <v>228</v>
      </c>
      <c r="L270">
        <f t="shared" si="39"/>
        <v>54</v>
      </c>
      <c r="M270">
        <f t="shared" si="40"/>
        <v>0</v>
      </c>
      <c r="N270">
        <f t="shared" si="41"/>
        <v>32</v>
      </c>
      <c r="O270">
        <f t="shared" si="43"/>
        <v>151.59469001010166</v>
      </c>
    </row>
    <row r="271" spans="6:15" x14ac:dyDescent="0.3">
      <c r="F271">
        <v>268</v>
      </c>
      <c r="G271" s="27">
        <v>42637</v>
      </c>
      <c r="H271" s="28">
        <f t="shared" si="37"/>
        <v>42637</v>
      </c>
      <c r="I271">
        <f t="shared" si="44"/>
        <v>7</v>
      </c>
      <c r="J271">
        <f t="shared" si="38"/>
        <v>1</v>
      </c>
      <c r="K271">
        <f t="shared" si="42"/>
        <v>229</v>
      </c>
      <c r="L271">
        <f t="shared" si="39"/>
        <v>55</v>
      </c>
      <c r="M271">
        <f t="shared" si="40"/>
        <v>0</v>
      </c>
      <c r="N271">
        <f t="shared" si="41"/>
        <v>32</v>
      </c>
      <c r="O271">
        <f t="shared" si="43"/>
        <v>119.59469001010166</v>
      </c>
    </row>
    <row r="272" spans="6:15" x14ac:dyDescent="0.3">
      <c r="F272">
        <v>269</v>
      </c>
      <c r="G272" s="27">
        <v>42638</v>
      </c>
      <c r="H272" s="28">
        <f t="shared" si="37"/>
        <v>42638</v>
      </c>
      <c r="I272">
        <f t="shared" si="44"/>
        <v>1</v>
      </c>
      <c r="J272">
        <f t="shared" si="38"/>
        <v>0</v>
      </c>
      <c r="K272">
        <f t="shared" si="42"/>
        <v>229</v>
      </c>
      <c r="L272">
        <f t="shared" si="39"/>
        <v>55</v>
      </c>
      <c r="M272">
        <f t="shared" si="40"/>
        <v>0</v>
      </c>
      <c r="N272">
        <f t="shared" si="41"/>
        <v>0</v>
      </c>
      <c r="O272">
        <f t="shared" si="43"/>
        <v>119.59469001010166</v>
      </c>
    </row>
    <row r="273" spans="6:15" x14ac:dyDescent="0.3">
      <c r="F273">
        <v>270</v>
      </c>
      <c r="G273" s="27">
        <v>42639</v>
      </c>
      <c r="H273" s="28">
        <f t="shared" si="37"/>
        <v>42639</v>
      </c>
      <c r="I273">
        <f t="shared" si="44"/>
        <v>2</v>
      </c>
      <c r="J273">
        <f t="shared" si="38"/>
        <v>1</v>
      </c>
      <c r="K273">
        <f t="shared" si="42"/>
        <v>230</v>
      </c>
      <c r="L273">
        <f t="shared" si="39"/>
        <v>56</v>
      </c>
      <c r="M273">
        <f t="shared" si="40"/>
        <v>0</v>
      </c>
      <c r="N273">
        <f t="shared" si="41"/>
        <v>32</v>
      </c>
      <c r="O273">
        <f t="shared" si="43"/>
        <v>87.594690010101658</v>
      </c>
    </row>
    <row r="274" spans="6:15" x14ac:dyDescent="0.3">
      <c r="F274">
        <v>271</v>
      </c>
      <c r="G274" s="27">
        <v>42640</v>
      </c>
      <c r="H274" s="28">
        <f t="shared" si="37"/>
        <v>42640</v>
      </c>
      <c r="I274">
        <f t="shared" si="44"/>
        <v>3</v>
      </c>
      <c r="J274">
        <f t="shared" si="38"/>
        <v>1</v>
      </c>
      <c r="K274">
        <f t="shared" si="42"/>
        <v>231</v>
      </c>
      <c r="L274">
        <f t="shared" si="39"/>
        <v>57</v>
      </c>
      <c r="M274">
        <f t="shared" si="40"/>
        <v>0</v>
      </c>
      <c r="N274">
        <f t="shared" si="41"/>
        <v>32</v>
      </c>
      <c r="O274">
        <f t="shared" si="43"/>
        <v>55.594690010101658</v>
      </c>
    </row>
    <row r="275" spans="6:15" x14ac:dyDescent="0.3">
      <c r="F275">
        <v>272</v>
      </c>
      <c r="G275" s="27">
        <v>42641</v>
      </c>
      <c r="H275" s="28">
        <f t="shared" si="37"/>
        <v>42641</v>
      </c>
      <c r="I275">
        <f t="shared" si="44"/>
        <v>4</v>
      </c>
      <c r="J275">
        <f t="shared" si="38"/>
        <v>1</v>
      </c>
      <c r="K275">
        <f t="shared" si="42"/>
        <v>232</v>
      </c>
      <c r="L275">
        <f t="shared" si="39"/>
        <v>0</v>
      </c>
      <c r="M275">
        <f t="shared" si="40"/>
        <v>0</v>
      </c>
      <c r="N275">
        <f t="shared" si="41"/>
        <v>32</v>
      </c>
      <c r="O275">
        <f t="shared" si="43"/>
        <v>23.594690010101658</v>
      </c>
    </row>
    <row r="276" spans="6:15" x14ac:dyDescent="0.3">
      <c r="F276">
        <v>273</v>
      </c>
      <c r="G276" s="27">
        <v>42642</v>
      </c>
      <c r="H276" s="28">
        <f t="shared" si="37"/>
        <v>42642</v>
      </c>
      <c r="I276">
        <f t="shared" si="44"/>
        <v>5</v>
      </c>
      <c r="J276">
        <f t="shared" si="38"/>
        <v>1</v>
      </c>
      <c r="K276">
        <f t="shared" si="42"/>
        <v>233</v>
      </c>
      <c r="L276">
        <f t="shared" si="39"/>
        <v>1</v>
      </c>
      <c r="M276">
        <f t="shared" si="40"/>
        <v>1861.8986725025254</v>
      </c>
      <c r="N276">
        <f t="shared" si="41"/>
        <v>32</v>
      </c>
      <c r="O276">
        <f t="shared" si="43"/>
        <v>1853.4933625126271</v>
      </c>
    </row>
    <row r="277" spans="6:15" x14ac:dyDescent="0.3">
      <c r="F277">
        <v>274</v>
      </c>
      <c r="G277" s="27">
        <v>42643</v>
      </c>
      <c r="H277" s="28">
        <f t="shared" si="37"/>
        <v>42643</v>
      </c>
      <c r="I277">
        <f t="shared" si="44"/>
        <v>6</v>
      </c>
      <c r="J277">
        <f t="shared" si="38"/>
        <v>1</v>
      </c>
      <c r="K277">
        <f t="shared" si="42"/>
        <v>234</v>
      </c>
      <c r="L277">
        <f t="shared" si="39"/>
        <v>2</v>
      </c>
      <c r="M277">
        <f t="shared" si="40"/>
        <v>0</v>
      </c>
      <c r="N277">
        <f t="shared" si="41"/>
        <v>32</v>
      </c>
      <c r="O277">
        <f t="shared" si="43"/>
        <v>1821.4933625126271</v>
      </c>
    </row>
    <row r="278" spans="6:15" x14ac:dyDescent="0.3">
      <c r="F278">
        <v>275</v>
      </c>
      <c r="G278" s="27">
        <v>42644</v>
      </c>
      <c r="H278" s="28">
        <f t="shared" si="37"/>
        <v>42644</v>
      </c>
      <c r="I278">
        <f t="shared" si="44"/>
        <v>7</v>
      </c>
      <c r="J278">
        <f t="shared" si="38"/>
        <v>1</v>
      </c>
      <c r="K278">
        <f t="shared" si="42"/>
        <v>235</v>
      </c>
      <c r="L278">
        <f t="shared" si="39"/>
        <v>3</v>
      </c>
      <c r="M278">
        <f t="shared" si="40"/>
        <v>0</v>
      </c>
      <c r="N278">
        <f t="shared" si="41"/>
        <v>32</v>
      </c>
      <c r="O278">
        <f t="shared" si="43"/>
        <v>1789.4933625126271</v>
      </c>
    </row>
    <row r="279" spans="6:15" x14ac:dyDescent="0.3">
      <c r="F279">
        <v>276</v>
      </c>
      <c r="G279" s="27">
        <v>42645</v>
      </c>
      <c r="H279" s="28">
        <f t="shared" si="37"/>
        <v>42645</v>
      </c>
      <c r="I279">
        <f t="shared" si="44"/>
        <v>1</v>
      </c>
      <c r="J279">
        <f t="shared" si="38"/>
        <v>0</v>
      </c>
      <c r="K279">
        <f t="shared" si="42"/>
        <v>235</v>
      </c>
      <c r="L279">
        <f t="shared" si="39"/>
        <v>3</v>
      </c>
      <c r="M279">
        <f t="shared" si="40"/>
        <v>0</v>
      </c>
      <c r="N279">
        <f t="shared" si="41"/>
        <v>0</v>
      </c>
      <c r="O279">
        <f t="shared" si="43"/>
        <v>1789.4933625126271</v>
      </c>
    </row>
    <row r="280" spans="6:15" x14ac:dyDescent="0.3">
      <c r="F280">
        <v>277</v>
      </c>
      <c r="G280" s="27">
        <v>42646</v>
      </c>
      <c r="H280" s="28">
        <f t="shared" si="37"/>
        <v>42646</v>
      </c>
      <c r="I280">
        <f t="shared" si="44"/>
        <v>2</v>
      </c>
      <c r="J280">
        <f t="shared" si="38"/>
        <v>1</v>
      </c>
      <c r="K280">
        <f t="shared" si="42"/>
        <v>236</v>
      </c>
      <c r="L280">
        <f t="shared" si="39"/>
        <v>4</v>
      </c>
      <c r="M280">
        <f t="shared" si="40"/>
        <v>0</v>
      </c>
      <c r="N280">
        <f t="shared" si="41"/>
        <v>32</v>
      </c>
      <c r="O280">
        <f t="shared" si="43"/>
        <v>1757.4933625126271</v>
      </c>
    </row>
    <row r="281" spans="6:15" x14ac:dyDescent="0.3">
      <c r="F281">
        <v>278</v>
      </c>
      <c r="G281" s="27">
        <v>42647</v>
      </c>
      <c r="H281" s="28">
        <f t="shared" si="37"/>
        <v>42647</v>
      </c>
      <c r="I281">
        <f t="shared" si="44"/>
        <v>3</v>
      </c>
      <c r="J281">
        <f t="shared" si="38"/>
        <v>1</v>
      </c>
      <c r="K281">
        <f t="shared" si="42"/>
        <v>237</v>
      </c>
      <c r="L281">
        <f t="shared" si="39"/>
        <v>5</v>
      </c>
      <c r="M281">
        <f t="shared" si="40"/>
        <v>0</v>
      </c>
      <c r="N281">
        <f t="shared" si="41"/>
        <v>32</v>
      </c>
      <c r="O281">
        <f t="shared" si="43"/>
        <v>1725.4933625126271</v>
      </c>
    </row>
    <row r="282" spans="6:15" x14ac:dyDescent="0.3">
      <c r="F282">
        <v>279</v>
      </c>
      <c r="G282" s="27">
        <v>42648</v>
      </c>
      <c r="H282" s="28">
        <f t="shared" si="37"/>
        <v>42648</v>
      </c>
      <c r="I282">
        <f t="shared" si="44"/>
        <v>4</v>
      </c>
      <c r="J282">
        <f t="shared" si="38"/>
        <v>1</v>
      </c>
      <c r="K282">
        <f t="shared" si="42"/>
        <v>238</v>
      </c>
      <c r="L282">
        <f t="shared" si="39"/>
        <v>6</v>
      </c>
      <c r="M282">
        <f t="shared" si="40"/>
        <v>0</v>
      </c>
      <c r="N282">
        <f t="shared" si="41"/>
        <v>32</v>
      </c>
      <c r="O282">
        <f t="shared" si="43"/>
        <v>1693.4933625126271</v>
      </c>
    </row>
    <row r="283" spans="6:15" x14ac:dyDescent="0.3">
      <c r="F283">
        <v>280</v>
      </c>
      <c r="G283" s="27">
        <v>42649</v>
      </c>
      <c r="H283" s="28">
        <f t="shared" si="37"/>
        <v>42649</v>
      </c>
      <c r="I283">
        <f t="shared" si="44"/>
        <v>5</v>
      </c>
      <c r="J283">
        <f t="shared" si="38"/>
        <v>1</v>
      </c>
      <c r="K283">
        <f t="shared" si="42"/>
        <v>239</v>
      </c>
      <c r="L283">
        <f t="shared" si="39"/>
        <v>7</v>
      </c>
      <c r="M283">
        <f t="shared" si="40"/>
        <v>0</v>
      </c>
      <c r="N283">
        <f t="shared" si="41"/>
        <v>32</v>
      </c>
      <c r="O283">
        <f t="shared" si="43"/>
        <v>1661.4933625126271</v>
      </c>
    </row>
    <row r="284" spans="6:15" x14ac:dyDescent="0.3">
      <c r="F284">
        <v>281</v>
      </c>
      <c r="G284" s="27">
        <v>42650</v>
      </c>
      <c r="H284" s="28">
        <f t="shared" si="37"/>
        <v>42650</v>
      </c>
      <c r="I284">
        <f t="shared" si="44"/>
        <v>6</v>
      </c>
      <c r="J284">
        <f t="shared" si="38"/>
        <v>1</v>
      </c>
      <c r="K284">
        <f t="shared" si="42"/>
        <v>240</v>
      </c>
      <c r="L284">
        <f t="shared" si="39"/>
        <v>8</v>
      </c>
      <c r="M284">
        <f t="shared" si="40"/>
        <v>0</v>
      </c>
      <c r="N284">
        <f t="shared" si="41"/>
        <v>32</v>
      </c>
      <c r="O284">
        <f t="shared" si="43"/>
        <v>1629.4933625126271</v>
      </c>
    </row>
    <row r="285" spans="6:15" x14ac:dyDescent="0.3">
      <c r="F285">
        <v>282</v>
      </c>
      <c r="G285" s="27">
        <v>42651</v>
      </c>
      <c r="H285" s="28">
        <f t="shared" si="37"/>
        <v>42651</v>
      </c>
      <c r="I285">
        <f t="shared" si="44"/>
        <v>7</v>
      </c>
      <c r="J285">
        <f t="shared" si="38"/>
        <v>1</v>
      </c>
      <c r="K285">
        <f t="shared" si="42"/>
        <v>241</v>
      </c>
      <c r="L285">
        <f t="shared" si="39"/>
        <v>9</v>
      </c>
      <c r="M285">
        <f t="shared" si="40"/>
        <v>0</v>
      </c>
      <c r="N285">
        <f t="shared" si="41"/>
        <v>32</v>
      </c>
      <c r="O285">
        <f t="shared" si="43"/>
        <v>1597.4933625126271</v>
      </c>
    </row>
    <row r="286" spans="6:15" x14ac:dyDescent="0.3">
      <c r="F286">
        <v>283</v>
      </c>
      <c r="G286" s="27">
        <v>42652</v>
      </c>
      <c r="H286" s="28">
        <f t="shared" si="37"/>
        <v>42652</v>
      </c>
      <c r="I286">
        <f t="shared" si="44"/>
        <v>1</v>
      </c>
      <c r="J286">
        <f t="shared" si="38"/>
        <v>0</v>
      </c>
      <c r="K286">
        <f t="shared" si="42"/>
        <v>241</v>
      </c>
      <c r="L286">
        <f t="shared" si="39"/>
        <v>9</v>
      </c>
      <c r="M286">
        <f t="shared" si="40"/>
        <v>0</v>
      </c>
      <c r="N286">
        <f t="shared" si="41"/>
        <v>0</v>
      </c>
      <c r="O286">
        <f t="shared" si="43"/>
        <v>1597.4933625126271</v>
      </c>
    </row>
    <row r="287" spans="6:15" x14ac:dyDescent="0.3">
      <c r="F287">
        <v>284</v>
      </c>
      <c r="G287" s="27">
        <v>42653</v>
      </c>
      <c r="H287" s="28">
        <f t="shared" si="37"/>
        <v>42653</v>
      </c>
      <c r="I287">
        <f t="shared" si="44"/>
        <v>2</v>
      </c>
      <c r="J287">
        <f t="shared" si="38"/>
        <v>1</v>
      </c>
      <c r="K287">
        <f t="shared" si="42"/>
        <v>242</v>
      </c>
      <c r="L287">
        <f t="shared" si="39"/>
        <v>10</v>
      </c>
      <c r="M287">
        <f t="shared" si="40"/>
        <v>0</v>
      </c>
      <c r="N287">
        <f t="shared" si="41"/>
        <v>32</v>
      </c>
      <c r="O287">
        <f t="shared" si="43"/>
        <v>1565.4933625126271</v>
      </c>
    </row>
    <row r="288" spans="6:15" x14ac:dyDescent="0.3">
      <c r="F288">
        <v>285</v>
      </c>
      <c r="G288" s="27">
        <v>42654</v>
      </c>
      <c r="H288" s="28">
        <f t="shared" si="37"/>
        <v>42654</v>
      </c>
      <c r="I288">
        <f t="shared" si="44"/>
        <v>3</v>
      </c>
      <c r="J288">
        <f t="shared" si="38"/>
        <v>1</v>
      </c>
      <c r="K288">
        <f t="shared" si="42"/>
        <v>243</v>
      </c>
      <c r="L288">
        <f t="shared" si="39"/>
        <v>11</v>
      </c>
      <c r="M288">
        <f t="shared" si="40"/>
        <v>0</v>
      </c>
      <c r="N288">
        <f t="shared" si="41"/>
        <v>32</v>
      </c>
      <c r="O288">
        <f t="shared" si="43"/>
        <v>1533.4933625126271</v>
      </c>
    </row>
    <row r="289" spans="6:15" x14ac:dyDescent="0.3">
      <c r="F289">
        <v>286</v>
      </c>
      <c r="G289" s="27">
        <v>42655</v>
      </c>
      <c r="H289" s="28">
        <f t="shared" si="37"/>
        <v>42655</v>
      </c>
      <c r="I289">
        <f t="shared" si="44"/>
        <v>4</v>
      </c>
      <c r="J289">
        <f t="shared" si="38"/>
        <v>1</v>
      </c>
      <c r="K289">
        <f t="shared" si="42"/>
        <v>244</v>
      </c>
      <c r="L289">
        <f t="shared" si="39"/>
        <v>12</v>
      </c>
      <c r="M289">
        <f t="shared" si="40"/>
        <v>0</v>
      </c>
      <c r="N289">
        <f t="shared" si="41"/>
        <v>32</v>
      </c>
      <c r="O289">
        <f t="shared" si="43"/>
        <v>1501.4933625126271</v>
      </c>
    </row>
    <row r="290" spans="6:15" x14ac:dyDescent="0.3">
      <c r="F290">
        <v>287</v>
      </c>
      <c r="G290" s="27">
        <v>42656</v>
      </c>
      <c r="H290" s="28">
        <f t="shared" si="37"/>
        <v>42656</v>
      </c>
      <c r="I290">
        <f t="shared" si="44"/>
        <v>5</v>
      </c>
      <c r="J290">
        <f t="shared" si="38"/>
        <v>1</v>
      </c>
      <c r="K290">
        <f t="shared" si="42"/>
        <v>245</v>
      </c>
      <c r="L290">
        <f t="shared" si="39"/>
        <v>13</v>
      </c>
      <c r="M290">
        <f t="shared" si="40"/>
        <v>0</v>
      </c>
      <c r="N290">
        <f t="shared" si="41"/>
        <v>32</v>
      </c>
      <c r="O290">
        <f t="shared" si="43"/>
        <v>1469.4933625126271</v>
      </c>
    </row>
    <row r="291" spans="6:15" x14ac:dyDescent="0.3">
      <c r="F291">
        <v>288</v>
      </c>
      <c r="G291" s="27">
        <v>42657</v>
      </c>
      <c r="H291" s="28">
        <f t="shared" si="37"/>
        <v>42657</v>
      </c>
      <c r="I291">
        <f t="shared" si="44"/>
        <v>6</v>
      </c>
      <c r="J291">
        <f t="shared" si="38"/>
        <v>1</v>
      </c>
      <c r="K291">
        <f t="shared" si="42"/>
        <v>246</v>
      </c>
      <c r="L291">
        <f t="shared" si="39"/>
        <v>14</v>
      </c>
      <c r="M291">
        <f t="shared" si="40"/>
        <v>0</v>
      </c>
      <c r="N291">
        <f t="shared" si="41"/>
        <v>32</v>
      </c>
      <c r="O291">
        <f t="shared" si="43"/>
        <v>1437.4933625126271</v>
      </c>
    </row>
    <row r="292" spans="6:15" x14ac:dyDescent="0.3">
      <c r="F292">
        <v>289</v>
      </c>
      <c r="G292" s="27">
        <v>42658</v>
      </c>
      <c r="H292" s="28">
        <f t="shared" si="37"/>
        <v>42658</v>
      </c>
      <c r="I292">
        <f t="shared" si="44"/>
        <v>7</v>
      </c>
      <c r="J292">
        <f t="shared" si="38"/>
        <v>1</v>
      </c>
      <c r="K292">
        <f t="shared" si="42"/>
        <v>247</v>
      </c>
      <c r="L292">
        <f t="shared" si="39"/>
        <v>15</v>
      </c>
      <c r="M292">
        <f t="shared" si="40"/>
        <v>0</v>
      </c>
      <c r="N292">
        <f t="shared" si="41"/>
        <v>32</v>
      </c>
      <c r="O292">
        <f t="shared" si="43"/>
        <v>1405.4933625126271</v>
      </c>
    </row>
    <row r="293" spans="6:15" x14ac:dyDescent="0.3">
      <c r="F293">
        <v>290</v>
      </c>
      <c r="G293" s="27">
        <v>42659</v>
      </c>
      <c r="H293" s="28">
        <f t="shared" si="37"/>
        <v>42659</v>
      </c>
      <c r="I293">
        <f t="shared" si="44"/>
        <v>1</v>
      </c>
      <c r="J293">
        <f t="shared" si="38"/>
        <v>0</v>
      </c>
      <c r="K293">
        <f t="shared" si="42"/>
        <v>247</v>
      </c>
      <c r="L293">
        <f t="shared" si="39"/>
        <v>15</v>
      </c>
      <c r="M293">
        <f t="shared" si="40"/>
        <v>0</v>
      </c>
      <c r="N293">
        <f t="shared" si="41"/>
        <v>0</v>
      </c>
      <c r="O293">
        <f t="shared" si="43"/>
        <v>1405.4933625126271</v>
      </c>
    </row>
    <row r="294" spans="6:15" x14ac:dyDescent="0.3">
      <c r="F294">
        <v>291</v>
      </c>
      <c r="G294" s="27">
        <v>42660</v>
      </c>
      <c r="H294" s="28">
        <f t="shared" si="37"/>
        <v>42660</v>
      </c>
      <c r="I294">
        <f t="shared" si="44"/>
        <v>2</v>
      </c>
      <c r="J294">
        <f t="shared" si="38"/>
        <v>1</v>
      </c>
      <c r="K294">
        <f t="shared" si="42"/>
        <v>248</v>
      </c>
      <c r="L294">
        <f t="shared" si="39"/>
        <v>16</v>
      </c>
      <c r="M294">
        <f t="shared" si="40"/>
        <v>0</v>
      </c>
      <c r="N294">
        <f t="shared" si="41"/>
        <v>32</v>
      </c>
      <c r="O294">
        <f t="shared" si="43"/>
        <v>1373.4933625126271</v>
      </c>
    </row>
    <row r="295" spans="6:15" x14ac:dyDescent="0.3">
      <c r="F295">
        <v>292</v>
      </c>
      <c r="G295" s="27">
        <v>42661</v>
      </c>
      <c r="H295" s="28">
        <f t="shared" si="37"/>
        <v>42661</v>
      </c>
      <c r="I295">
        <f t="shared" si="44"/>
        <v>3</v>
      </c>
      <c r="J295">
        <f t="shared" si="38"/>
        <v>1</v>
      </c>
      <c r="K295">
        <f t="shared" si="42"/>
        <v>249</v>
      </c>
      <c r="L295">
        <f t="shared" si="39"/>
        <v>17</v>
      </c>
      <c r="M295">
        <f t="shared" si="40"/>
        <v>0</v>
      </c>
      <c r="N295">
        <f t="shared" si="41"/>
        <v>32</v>
      </c>
      <c r="O295">
        <f t="shared" si="43"/>
        <v>1341.4933625126271</v>
      </c>
    </row>
    <row r="296" spans="6:15" x14ac:dyDescent="0.3">
      <c r="F296">
        <v>293</v>
      </c>
      <c r="G296" s="27">
        <v>42662</v>
      </c>
      <c r="H296" s="28">
        <f t="shared" si="37"/>
        <v>42662</v>
      </c>
      <c r="I296">
        <f t="shared" si="44"/>
        <v>4</v>
      </c>
      <c r="J296">
        <f t="shared" si="38"/>
        <v>1</v>
      </c>
      <c r="K296">
        <f t="shared" si="42"/>
        <v>250</v>
      </c>
      <c r="L296">
        <f t="shared" si="39"/>
        <v>18</v>
      </c>
      <c r="M296">
        <f t="shared" si="40"/>
        <v>0</v>
      </c>
      <c r="N296">
        <f t="shared" si="41"/>
        <v>32</v>
      </c>
      <c r="O296">
        <f t="shared" si="43"/>
        <v>1309.4933625126271</v>
      </c>
    </row>
    <row r="297" spans="6:15" x14ac:dyDescent="0.3">
      <c r="F297">
        <v>294</v>
      </c>
      <c r="G297" s="27">
        <v>42663</v>
      </c>
      <c r="H297" s="28">
        <f t="shared" si="37"/>
        <v>42663</v>
      </c>
      <c r="I297">
        <f t="shared" si="44"/>
        <v>5</v>
      </c>
      <c r="J297">
        <f t="shared" si="38"/>
        <v>1</v>
      </c>
      <c r="K297">
        <f t="shared" si="42"/>
        <v>251</v>
      </c>
      <c r="L297">
        <f t="shared" si="39"/>
        <v>19</v>
      </c>
      <c r="M297">
        <f t="shared" si="40"/>
        <v>0</v>
      </c>
      <c r="N297">
        <f t="shared" si="41"/>
        <v>32</v>
      </c>
      <c r="O297">
        <f t="shared" si="43"/>
        <v>1277.4933625126271</v>
      </c>
    </row>
    <row r="298" spans="6:15" x14ac:dyDescent="0.3">
      <c r="F298">
        <v>295</v>
      </c>
      <c r="G298" s="27">
        <v>42664</v>
      </c>
      <c r="H298" s="28">
        <f t="shared" si="37"/>
        <v>42664</v>
      </c>
      <c r="I298">
        <f t="shared" si="44"/>
        <v>6</v>
      </c>
      <c r="J298">
        <f t="shared" si="38"/>
        <v>1</v>
      </c>
      <c r="K298">
        <f t="shared" si="42"/>
        <v>252</v>
      </c>
      <c r="L298">
        <f t="shared" si="39"/>
        <v>20</v>
      </c>
      <c r="M298">
        <f t="shared" si="40"/>
        <v>0</v>
      </c>
      <c r="N298">
        <f t="shared" si="41"/>
        <v>32</v>
      </c>
      <c r="O298">
        <f t="shared" si="43"/>
        <v>1245.4933625126271</v>
      </c>
    </row>
    <row r="299" spans="6:15" x14ac:dyDescent="0.3">
      <c r="F299">
        <v>296</v>
      </c>
      <c r="G299" s="27">
        <v>42665</v>
      </c>
      <c r="H299" s="28">
        <f t="shared" si="37"/>
        <v>42665</v>
      </c>
      <c r="I299">
        <f t="shared" si="44"/>
        <v>7</v>
      </c>
      <c r="J299">
        <f t="shared" si="38"/>
        <v>1</v>
      </c>
      <c r="K299">
        <f t="shared" si="42"/>
        <v>253</v>
      </c>
      <c r="L299">
        <f t="shared" si="39"/>
        <v>21</v>
      </c>
      <c r="M299">
        <f t="shared" si="40"/>
        <v>0</v>
      </c>
      <c r="N299">
        <f t="shared" si="41"/>
        <v>32</v>
      </c>
      <c r="O299">
        <f t="shared" si="43"/>
        <v>1213.4933625126271</v>
      </c>
    </row>
    <row r="300" spans="6:15" x14ac:dyDescent="0.3">
      <c r="F300">
        <v>297</v>
      </c>
      <c r="G300" s="27">
        <v>42666</v>
      </c>
      <c r="H300" s="28">
        <f t="shared" si="37"/>
        <v>42666</v>
      </c>
      <c r="I300">
        <f t="shared" si="44"/>
        <v>1</v>
      </c>
      <c r="J300">
        <f t="shared" si="38"/>
        <v>0</v>
      </c>
      <c r="K300">
        <f t="shared" si="42"/>
        <v>253</v>
      </c>
      <c r="L300">
        <f t="shared" si="39"/>
        <v>21</v>
      </c>
      <c r="M300">
        <f t="shared" si="40"/>
        <v>0</v>
      </c>
      <c r="N300">
        <f t="shared" si="41"/>
        <v>0</v>
      </c>
      <c r="O300">
        <f t="shared" si="43"/>
        <v>1213.4933625126271</v>
      </c>
    </row>
    <row r="301" spans="6:15" x14ac:dyDescent="0.3">
      <c r="F301">
        <v>298</v>
      </c>
      <c r="G301" s="27">
        <v>42667</v>
      </c>
      <c r="H301" s="28">
        <f t="shared" si="37"/>
        <v>42667</v>
      </c>
      <c r="I301">
        <f t="shared" si="44"/>
        <v>2</v>
      </c>
      <c r="J301">
        <f t="shared" si="38"/>
        <v>1</v>
      </c>
      <c r="K301">
        <f t="shared" si="42"/>
        <v>254</v>
      </c>
      <c r="L301">
        <f t="shared" si="39"/>
        <v>22</v>
      </c>
      <c r="M301">
        <f t="shared" si="40"/>
        <v>0</v>
      </c>
      <c r="N301">
        <f t="shared" si="41"/>
        <v>32</v>
      </c>
      <c r="O301">
        <f t="shared" si="43"/>
        <v>1181.4933625126271</v>
      </c>
    </row>
    <row r="302" spans="6:15" x14ac:dyDescent="0.3">
      <c r="F302">
        <v>299</v>
      </c>
      <c r="G302" s="27">
        <v>42668</v>
      </c>
      <c r="H302" s="28">
        <f t="shared" si="37"/>
        <v>42668</v>
      </c>
      <c r="I302">
        <f t="shared" si="44"/>
        <v>3</v>
      </c>
      <c r="J302">
        <f t="shared" si="38"/>
        <v>1</v>
      </c>
      <c r="K302">
        <f t="shared" si="42"/>
        <v>255</v>
      </c>
      <c r="L302">
        <f t="shared" si="39"/>
        <v>23</v>
      </c>
      <c r="M302">
        <f t="shared" si="40"/>
        <v>0</v>
      </c>
      <c r="N302">
        <f t="shared" si="41"/>
        <v>32</v>
      </c>
      <c r="O302">
        <f t="shared" si="43"/>
        <v>1149.4933625126271</v>
      </c>
    </row>
    <row r="303" spans="6:15" x14ac:dyDescent="0.3">
      <c r="F303">
        <v>300</v>
      </c>
      <c r="G303" s="27">
        <v>42669</v>
      </c>
      <c r="H303" s="28">
        <f t="shared" si="37"/>
        <v>42669</v>
      </c>
      <c r="I303">
        <f t="shared" si="44"/>
        <v>4</v>
      </c>
      <c r="J303">
        <f t="shared" si="38"/>
        <v>1</v>
      </c>
      <c r="K303">
        <f t="shared" si="42"/>
        <v>256</v>
      </c>
      <c r="L303">
        <f t="shared" si="39"/>
        <v>24</v>
      </c>
      <c r="M303">
        <f t="shared" si="40"/>
        <v>0</v>
      </c>
      <c r="N303">
        <f t="shared" si="41"/>
        <v>32</v>
      </c>
      <c r="O303">
        <f t="shared" si="43"/>
        <v>1117.4933625126271</v>
      </c>
    </row>
    <row r="304" spans="6:15" x14ac:dyDescent="0.3">
      <c r="F304">
        <v>301</v>
      </c>
      <c r="G304" s="27">
        <v>42670</v>
      </c>
      <c r="H304" s="28">
        <f t="shared" si="37"/>
        <v>42670</v>
      </c>
      <c r="I304">
        <f t="shared" si="44"/>
        <v>5</v>
      </c>
      <c r="J304">
        <f t="shared" si="38"/>
        <v>1</v>
      </c>
      <c r="K304">
        <f t="shared" si="42"/>
        <v>257</v>
      </c>
      <c r="L304">
        <f t="shared" si="39"/>
        <v>25</v>
      </c>
      <c r="M304">
        <f t="shared" si="40"/>
        <v>0</v>
      </c>
      <c r="N304">
        <f t="shared" si="41"/>
        <v>32</v>
      </c>
      <c r="O304">
        <f t="shared" si="43"/>
        <v>1085.4933625126271</v>
      </c>
    </row>
    <row r="305" spans="6:15" x14ac:dyDescent="0.3">
      <c r="F305">
        <v>302</v>
      </c>
      <c r="G305" s="27">
        <v>42671</v>
      </c>
      <c r="H305" s="28">
        <f t="shared" si="37"/>
        <v>42671</v>
      </c>
      <c r="I305">
        <f t="shared" si="44"/>
        <v>6</v>
      </c>
      <c r="J305">
        <f t="shared" si="38"/>
        <v>1</v>
      </c>
      <c r="K305">
        <f t="shared" si="42"/>
        <v>258</v>
      </c>
      <c r="L305">
        <f t="shared" si="39"/>
        <v>26</v>
      </c>
      <c r="M305">
        <f t="shared" si="40"/>
        <v>0</v>
      </c>
      <c r="N305">
        <f t="shared" si="41"/>
        <v>32</v>
      </c>
      <c r="O305">
        <f t="shared" si="43"/>
        <v>1053.4933625126271</v>
      </c>
    </row>
    <row r="306" spans="6:15" x14ac:dyDescent="0.3">
      <c r="F306">
        <v>303</v>
      </c>
      <c r="G306" s="27">
        <v>42672</v>
      </c>
      <c r="H306" s="28">
        <f t="shared" si="37"/>
        <v>42672</v>
      </c>
      <c r="I306">
        <f t="shared" si="44"/>
        <v>7</v>
      </c>
      <c r="J306">
        <f t="shared" si="38"/>
        <v>1</v>
      </c>
      <c r="K306">
        <f t="shared" si="42"/>
        <v>259</v>
      </c>
      <c r="L306">
        <f t="shared" si="39"/>
        <v>27</v>
      </c>
      <c r="M306">
        <f t="shared" si="40"/>
        <v>0</v>
      </c>
      <c r="N306">
        <f t="shared" si="41"/>
        <v>32</v>
      </c>
      <c r="O306">
        <f t="shared" si="43"/>
        <v>1021.4933625126271</v>
      </c>
    </row>
    <row r="307" spans="6:15" x14ac:dyDescent="0.3">
      <c r="F307">
        <v>304</v>
      </c>
      <c r="G307" s="27">
        <v>42673</v>
      </c>
      <c r="H307" s="28">
        <f t="shared" si="37"/>
        <v>42673</v>
      </c>
      <c r="I307">
        <f t="shared" si="44"/>
        <v>1</v>
      </c>
      <c r="J307">
        <f t="shared" si="38"/>
        <v>0</v>
      </c>
      <c r="K307">
        <f t="shared" si="42"/>
        <v>259</v>
      </c>
      <c r="L307">
        <f t="shared" si="39"/>
        <v>27</v>
      </c>
      <c r="M307">
        <f t="shared" si="40"/>
        <v>0</v>
      </c>
      <c r="N307">
        <f t="shared" si="41"/>
        <v>0</v>
      </c>
      <c r="O307">
        <f t="shared" si="43"/>
        <v>1021.4933625126271</v>
      </c>
    </row>
    <row r="308" spans="6:15" x14ac:dyDescent="0.3">
      <c r="F308">
        <v>305</v>
      </c>
      <c r="G308" s="27">
        <v>42674</v>
      </c>
      <c r="H308" s="28">
        <f t="shared" si="37"/>
        <v>42674</v>
      </c>
      <c r="I308">
        <f t="shared" si="44"/>
        <v>2</v>
      </c>
      <c r="J308">
        <f t="shared" si="38"/>
        <v>1</v>
      </c>
      <c r="K308">
        <f t="shared" si="42"/>
        <v>260</v>
      </c>
      <c r="L308">
        <f t="shared" si="39"/>
        <v>28</v>
      </c>
      <c r="M308">
        <f t="shared" si="40"/>
        <v>0</v>
      </c>
      <c r="N308">
        <f t="shared" si="41"/>
        <v>32</v>
      </c>
      <c r="O308">
        <f t="shared" si="43"/>
        <v>989.49336251262707</v>
      </c>
    </row>
    <row r="309" spans="6:15" x14ac:dyDescent="0.3">
      <c r="F309">
        <v>306</v>
      </c>
      <c r="G309" s="27">
        <v>42675</v>
      </c>
      <c r="H309" s="28">
        <f t="shared" si="37"/>
        <v>42675</v>
      </c>
      <c r="I309">
        <f t="shared" si="44"/>
        <v>3</v>
      </c>
      <c r="J309">
        <f t="shared" si="38"/>
        <v>1</v>
      </c>
      <c r="K309">
        <f t="shared" si="42"/>
        <v>261</v>
      </c>
      <c r="L309">
        <f t="shared" si="39"/>
        <v>29</v>
      </c>
      <c r="M309">
        <f t="shared" si="40"/>
        <v>0</v>
      </c>
      <c r="N309">
        <f t="shared" si="41"/>
        <v>32</v>
      </c>
      <c r="O309">
        <f t="shared" si="43"/>
        <v>957.49336251262707</v>
      </c>
    </row>
    <row r="310" spans="6:15" x14ac:dyDescent="0.3">
      <c r="F310">
        <v>307</v>
      </c>
      <c r="G310" s="27">
        <v>42676</v>
      </c>
      <c r="H310" s="28">
        <f t="shared" si="37"/>
        <v>42676</v>
      </c>
      <c r="I310">
        <f t="shared" si="44"/>
        <v>4</v>
      </c>
      <c r="J310">
        <f t="shared" si="38"/>
        <v>1</v>
      </c>
      <c r="K310">
        <f t="shared" si="42"/>
        <v>262</v>
      </c>
      <c r="L310">
        <f t="shared" si="39"/>
        <v>30</v>
      </c>
      <c r="M310">
        <f t="shared" si="40"/>
        <v>0</v>
      </c>
      <c r="N310">
        <f t="shared" si="41"/>
        <v>32</v>
      </c>
      <c r="O310">
        <f t="shared" si="43"/>
        <v>925.49336251262707</v>
      </c>
    </row>
    <row r="311" spans="6:15" x14ac:dyDescent="0.3">
      <c r="F311">
        <v>308</v>
      </c>
      <c r="G311" s="27">
        <v>42677</v>
      </c>
      <c r="H311" s="28">
        <f t="shared" si="37"/>
        <v>42677</v>
      </c>
      <c r="I311">
        <f t="shared" si="44"/>
        <v>5</v>
      </c>
      <c r="J311">
        <f t="shared" si="38"/>
        <v>1</v>
      </c>
      <c r="K311">
        <f t="shared" si="42"/>
        <v>263</v>
      </c>
      <c r="L311">
        <f t="shared" si="39"/>
        <v>31</v>
      </c>
      <c r="M311">
        <f t="shared" si="40"/>
        <v>0</v>
      </c>
      <c r="N311">
        <f t="shared" si="41"/>
        <v>32</v>
      </c>
      <c r="O311">
        <f t="shared" si="43"/>
        <v>893.49336251262707</v>
      </c>
    </row>
    <row r="312" spans="6:15" x14ac:dyDescent="0.3">
      <c r="F312">
        <v>309</v>
      </c>
      <c r="G312" s="27">
        <v>42678</v>
      </c>
      <c r="H312" s="28">
        <f t="shared" si="37"/>
        <v>42678</v>
      </c>
      <c r="I312">
        <f t="shared" si="44"/>
        <v>6</v>
      </c>
      <c r="J312">
        <f t="shared" si="38"/>
        <v>1</v>
      </c>
      <c r="K312">
        <f t="shared" si="42"/>
        <v>264</v>
      </c>
      <c r="L312">
        <f t="shared" si="39"/>
        <v>32</v>
      </c>
      <c r="M312">
        <f t="shared" si="40"/>
        <v>0</v>
      </c>
      <c r="N312">
        <f t="shared" si="41"/>
        <v>32</v>
      </c>
      <c r="O312">
        <f t="shared" si="43"/>
        <v>861.49336251262707</v>
      </c>
    </row>
    <row r="313" spans="6:15" x14ac:dyDescent="0.3">
      <c r="F313">
        <v>310</v>
      </c>
      <c r="G313" s="27">
        <v>42679</v>
      </c>
      <c r="H313" s="28">
        <f t="shared" si="37"/>
        <v>42679</v>
      </c>
      <c r="I313">
        <f t="shared" si="44"/>
        <v>7</v>
      </c>
      <c r="J313">
        <f t="shared" si="38"/>
        <v>1</v>
      </c>
      <c r="K313">
        <f t="shared" si="42"/>
        <v>265</v>
      </c>
      <c r="L313">
        <f t="shared" si="39"/>
        <v>33</v>
      </c>
      <c r="M313">
        <f t="shared" si="40"/>
        <v>0</v>
      </c>
      <c r="N313">
        <f t="shared" si="41"/>
        <v>32</v>
      </c>
      <c r="O313">
        <f t="shared" si="43"/>
        <v>829.49336251262707</v>
      </c>
    </row>
    <row r="314" spans="6:15" x14ac:dyDescent="0.3">
      <c r="F314">
        <v>311</v>
      </c>
      <c r="G314" s="27">
        <v>42680</v>
      </c>
      <c r="H314" s="28">
        <f t="shared" si="37"/>
        <v>42680</v>
      </c>
      <c r="I314">
        <f t="shared" si="44"/>
        <v>1</v>
      </c>
      <c r="J314">
        <f t="shared" si="38"/>
        <v>0</v>
      </c>
      <c r="K314">
        <f t="shared" si="42"/>
        <v>265</v>
      </c>
      <c r="L314">
        <f t="shared" si="39"/>
        <v>33</v>
      </c>
      <c r="M314">
        <f t="shared" si="40"/>
        <v>0</v>
      </c>
      <c r="N314">
        <f t="shared" si="41"/>
        <v>0</v>
      </c>
      <c r="O314">
        <f t="shared" si="43"/>
        <v>829.49336251262707</v>
      </c>
    </row>
    <row r="315" spans="6:15" x14ac:dyDescent="0.3">
      <c r="F315">
        <v>312</v>
      </c>
      <c r="G315" s="27">
        <v>42681</v>
      </c>
      <c r="H315" s="28">
        <f t="shared" si="37"/>
        <v>42681</v>
      </c>
      <c r="I315">
        <f t="shared" si="44"/>
        <v>2</v>
      </c>
      <c r="J315">
        <f t="shared" si="38"/>
        <v>1</v>
      </c>
      <c r="K315">
        <f t="shared" si="42"/>
        <v>266</v>
      </c>
      <c r="L315">
        <f t="shared" si="39"/>
        <v>34</v>
      </c>
      <c r="M315">
        <f t="shared" si="40"/>
        <v>0</v>
      </c>
      <c r="N315">
        <f t="shared" si="41"/>
        <v>32</v>
      </c>
      <c r="O315">
        <f t="shared" si="43"/>
        <v>797.49336251262707</v>
      </c>
    </row>
    <row r="316" spans="6:15" x14ac:dyDescent="0.3">
      <c r="F316">
        <v>313</v>
      </c>
      <c r="G316" s="27">
        <v>42682</v>
      </c>
      <c r="H316" s="28">
        <f t="shared" si="37"/>
        <v>42682</v>
      </c>
      <c r="I316">
        <f t="shared" si="44"/>
        <v>3</v>
      </c>
      <c r="J316">
        <f t="shared" si="38"/>
        <v>1</v>
      </c>
      <c r="K316">
        <f t="shared" si="42"/>
        <v>267</v>
      </c>
      <c r="L316">
        <f t="shared" si="39"/>
        <v>35</v>
      </c>
      <c r="M316">
        <f t="shared" si="40"/>
        <v>0</v>
      </c>
      <c r="N316">
        <f t="shared" si="41"/>
        <v>32</v>
      </c>
      <c r="O316">
        <f t="shared" si="43"/>
        <v>765.49336251262707</v>
      </c>
    </row>
    <row r="317" spans="6:15" x14ac:dyDescent="0.3">
      <c r="F317">
        <v>314</v>
      </c>
      <c r="G317" s="27">
        <v>42683</v>
      </c>
      <c r="H317" s="28">
        <f t="shared" si="37"/>
        <v>42683</v>
      </c>
      <c r="I317">
        <f t="shared" si="44"/>
        <v>4</v>
      </c>
      <c r="J317">
        <f t="shared" si="38"/>
        <v>1</v>
      </c>
      <c r="K317">
        <f t="shared" si="42"/>
        <v>268</v>
      </c>
      <c r="L317">
        <f t="shared" si="39"/>
        <v>36</v>
      </c>
      <c r="M317">
        <f t="shared" si="40"/>
        <v>0</v>
      </c>
      <c r="N317">
        <f t="shared" si="41"/>
        <v>32</v>
      </c>
      <c r="O317">
        <f t="shared" si="43"/>
        <v>733.49336251262707</v>
      </c>
    </row>
    <row r="318" spans="6:15" x14ac:dyDescent="0.3">
      <c r="F318">
        <v>315</v>
      </c>
      <c r="G318" s="27">
        <v>42684</v>
      </c>
      <c r="H318" s="28">
        <f t="shared" si="37"/>
        <v>42684</v>
      </c>
      <c r="I318">
        <f t="shared" si="44"/>
        <v>5</v>
      </c>
      <c r="J318">
        <f t="shared" si="38"/>
        <v>1</v>
      </c>
      <c r="K318">
        <f t="shared" si="42"/>
        <v>269</v>
      </c>
      <c r="L318">
        <f t="shared" si="39"/>
        <v>37</v>
      </c>
      <c r="M318">
        <f t="shared" si="40"/>
        <v>0</v>
      </c>
      <c r="N318">
        <f t="shared" si="41"/>
        <v>32</v>
      </c>
      <c r="O318">
        <f t="shared" si="43"/>
        <v>701.49336251262707</v>
      </c>
    </row>
    <row r="319" spans="6:15" x14ac:dyDescent="0.3">
      <c r="F319">
        <v>316</v>
      </c>
      <c r="G319" s="27">
        <v>42685</v>
      </c>
      <c r="H319" s="28">
        <f t="shared" si="37"/>
        <v>42685</v>
      </c>
      <c r="I319">
        <f t="shared" si="44"/>
        <v>6</v>
      </c>
      <c r="J319">
        <f t="shared" si="38"/>
        <v>1</v>
      </c>
      <c r="K319">
        <f t="shared" si="42"/>
        <v>270</v>
      </c>
      <c r="L319">
        <f t="shared" si="39"/>
        <v>38</v>
      </c>
      <c r="M319">
        <f t="shared" si="40"/>
        <v>0</v>
      </c>
      <c r="N319">
        <f t="shared" si="41"/>
        <v>32</v>
      </c>
      <c r="O319">
        <f t="shared" si="43"/>
        <v>669.49336251262707</v>
      </c>
    </row>
    <row r="320" spans="6:15" x14ac:dyDescent="0.3">
      <c r="F320">
        <v>317</v>
      </c>
      <c r="G320" s="27">
        <v>42686</v>
      </c>
      <c r="H320" s="28">
        <f t="shared" si="37"/>
        <v>42686</v>
      </c>
      <c r="I320">
        <f t="shared" si="44"/>
        <v>7</v>
      </c>
      <c r="J320">
        <f t="shared" si="38"/>
        <v>1</v>
      </c>
      <c r="K320">
        <f t="shared" si="42"/>
        <v>271</v>
      </c>
      <c r="L320">
        <f t="shared" si="39"/>
        <v>39</v>
      </c>
      <c r="M320">
        <f t="shared" si="40"/>
        <v>0</v>
      </c>
      <c r="N320">
        <f t="shared" si="41"/>
        <v>32</v>
      </c>
      <c r="O320">
        <f t="shared" si="43"/>
        <v>637.49336251262707</v>
      </c>
    </row>
    <row r="321" spans="6:15" x14ac:dyDescent="0.3">
      <c r="F321">
        <v>318</v>
      </c>
      <c r="G321" s="27">
        <v>42687</v>
      </c>
      <c r="H321" s="28">
        <f t="shared" si="37"/>
        <v>42687</v>
      </c>
      <c r="I321">
        <f t="shared" si="44"/>
        <v>1</v>
      </c>
      <c r="J321">
        <f t="shared" si="38"/>
        <v>0</v>
      </c>
      <c r="K321">
        <f t="shared" si="42"/>
        <v>271</v>
      </c>
      <c r="L321">
        <f t="shared" si="39"/>
        <v>39</v>
      </c>
      <c r="M321">
        <f t="shared" si="40"/>
        <v>0</v>
      </c>
      <c r="N321">
        <f t="shared" si="41"/>
        <v>0</v>
      </c>
      <c r="O321">
        <f t="shared" si="43"/>
        <v>637.49336251262707</v>
      </c>
    </row>
    <row r="322" spans="6:15" x14ac:dyDescent="0.3">
      <c r="F322">
        <v>319</v>
      </c>
      <c r="G322" s="27">
        <v>42688</v>
      </c>
      <c r="H322" s="28">
        <f t="shared" si="37"/>
        <v>42688</v>
      </c>
      <c r="I322">
        <f t="shared" si="44"/>
        <v>2</v>
      </c>
      <c r="J322">
        <f t="shared" si="38"/>
        <v>1</v>
      </c>
      <c r="K322">
        <f t="shared" si="42"/>
        <v>272</v>
      </c>
      <c r="L322">
        <f t="shared" si="39"/>
        <v>40</v>
      </c>
      <c r="M322">
        <f t="shared" si="40"/>
        <v>0</v>
      </c>
      <c r="N322">
        <f t="shared" si="41"/>
        <v>32</v>
      </c>
      <c r="O322">
        <f t="shared" si="43"/>
        <v>605.49336251262707</v>
      </c>
    </row>
    <row r="323" spans="6:15" x14ac:dyDescent="0.3">
      <c r="F323">
        <v>320</v>
      </c>
      <c r="G323" s="27">
        <v>42689</v>
      </c>
      <c r="H323" s="28">
        <f t="shared" si="37"/>
        <v>42689</v>
      </c>
      <c r="I323">
        <f t="shared" si="44"/>
        <v>3</v>
      </c>
      <c r="J323">
        <f t="shared" si="38"/>
        <v>1</v>
      </c>
      <c r="K323">
        <f t="shared" si="42"/>
        <v>273</v>
      </c>
      <c r="L323">
        <f t="shared" si="39"/>
        <v>41</v>
      </c>
      <c r="M323">
        <f t="shared" si="40"/>
        <v>0</v>
      </c>
      <c r="N323">
        <f t="shared" si="41"/>
        <v>32</v>
      </c>
      <c r="O323">
        <f t="shared" si="43"/>
        <v>573.49336251262707</v>
      </c>
    </row>
    <row r="324" spans="6:15" x14ac:dyDescent="0.3">
      <c r="F324">
        <v>321</v>
      </c>
      <c r="G324" s="27">
        <v>42690</v>
      </c>
      <c r="H324" s="28">
        <f t="shared" si="37"/>
        <v>42690</v>
      </c>
      <c r="I324">
        <f t="shared" si="44"/>
        <v>4</v>
      </c>
      <c r="J324">
        <f t="shared" si="38"/>
        <v>1</v>
      </c>
      <c r="K324">
        <f t="shared" si="42"/>
        <v>274</v>
      </c>
      <c r="L324">
        <f t="shared" si="39"/>
        <v>42</v>
      </c>
      <c r="M324">
        <f t="shared" si="40"/>
        <v>0</v>
      </c>
      <c r="N324">
        <f t="shared" si="41"/>
        <v>32</v>
      </c>
      <c r="O324">
        <f t="shared" si="43"/>
        <v>541.49336251262707</v>
      </c>
    </row>
    <row r="325" spans="6:15" x14ac:dyDescent="0.3">
      <c r="F325">
        <v>322</v>
      </c>
      <c r="G325" s="27">
        <v>42691</v>
      </c>
      <c r="H325" s="28">
        <f t="shared" ref="H325:H369" si="45">G325</f>
        <v>42691</v>
      </c>
      <c r="I325">
        <f t="shared" si="44"/>
        <v>5</v>
      </c>
      <c r="J325">
        <f t="shared" ref="J325:J369" si="46">IF(I325=1,0,1)</f>
        <v>1</v>
      </c>
      <c r="K325">
        <f t="shared" si="42"/>
        <v>275</v>
      </c>
      <c r="L325">
        <f t="shared" ref="L325:L369" si="47">MOD(K325,$K$1)</f>
        <v>43</v>
      </c>
      <c r="M325">
        <f t="shared" ref="M325:M369" si="48">IF(AND(L325=1,J325=1),$C$8,0)</f>
        <v>0</v>
      </c>
      <c r="N325">
        <f t="shared" ref="N325:N369" si="49">IF(J325=1,$N$2,0)</f>
        <v>32</v>
      </c>
      <c r="O325">
        <f t="shared" si="43"/>
        <v>509.49336251262707</v>
      </c>
    </row>
    <row r="326" spans="6:15" x14ac:dyDescent="0.3">
      <c r="F326">
        <v>323</v>
      </c>
      <c r="G326" s="27">
        <v>42692</v>
      </c>
      <c r="H326" s="28">
        <f t="shared" si="45"/>
        <v>42692</v>
      </c>
      <c r="I326">
        <f t="shared" si="44"/>
        <v>6</v>
      </c>
      <c r="J326">
        <f t="shared" si="46"/>
        <v>1</v>
      </c>
      <c r="K326">
        <f t="shared" ref="K326:K369" si="50">K325+J326</f>
        <v>276</v>
      </c>
      <c r="L326">
        <f t="shared" si="47"/>
        <v>44</v>
      </c>
      <c r="M326">
        <f t="shared" si="48"/>
        <v>0</v>
      </c>
      <c r="N326">
        <f t="shared" si="49"/>
        <v>32</v>
      </c>
      <c r="O326">
        <f t="shared" ref="O326:O369" si="51">O325+M326-N326</f>
        <v>477.49336251262707</v>
      </c>
    </row>
    <row r="327" spans="6:15" x14ac:dyDescent="0.3">
      <c r="F327">
        <v>324</v>
      </c>
      <c r="G327" s="27">
        <v>42693</v>
      </c>
      <c r="H327" s="28">
        <f t="shared" si="45"/>
        <v>42693</v>
      </c>
      <c r="I327">
        <f t="shared" si="44"/>
        <v>7</v>
      </c>
      <c r="J327">
        <f t="shared" si="46"/>
        <v>1</v>
      </c>
      <c r="K327">
        <f t="shared" si="50"/>
        <v>277</v>
      </c>
      <c r="L327">
        <f t="shared" si="47"/>
        <v>45</v>
      </c>
      <c r="M327">
        <f t="shared" si="48"/>
        <v>0</v>
      </c>
      <c r="N327">
        <f t="shared" si="49"/>
        <v>32</v>
      </c>
      <c r="O327">
        <f t="shared" si="51"/>
        <v>445.49336251262707</v>
      </c>
    </row>
    <row r="328" spans="6:15" x14ac:dyDescent="0.3">
      <c r="F328">
        <v>325</v>
      </c>
      <c r="G328" s="27">
        <v>42694</v>
      </c>
      <c r="H328" s="28">
        <f t="shared" si="45"/>
        <v>42694</v>
      </c>
      <c r="I328">
        <f t="shared" si="44"/>
        <v>1</v>
      </c>
      <c r="J328">
        <f t="shared" si="46"/>
        <v>0</v>
      </c>
      <c r="K328">
        <f t="shared" si="50"/>
        <v>277</v>
      </c>
      <c r="L328">
        <f t="shared" si="47"/>
        <v>45</v>
      </c>
      <c r="M328">
        <f t="shared" si="48"/>
        <v>0</v>
      </c>
      <c r="N328">
        <f t="shared" si="49"/>
        <v>0</v>
      </c>
      <c r="O328">
        <f t="shared" si="51"/>
        <v>445.49336251262707</v>
      </c>
    </row>
    <row r="329" spans="6:15" x14ac:dyDescent="0.3">
      <c r="F329">
        <v>326</v>
      </c>
      <c r="G329" s="27">
        <v>42695</v>
      </c>
      <c r="H329" s="28">
        <f t="shared" si="45"/>
        <v>42695</v>
      </c>
      <c r="I329">
        <f t="shared" si="44"/>
        <v>2</v>
      </c>
      <c r="J329">
        <f t="shared" si="46"/>
        <v>1</v>
      </c>
      <c r="K329">
        <f t="shared" si="50"/>
        <v>278</v>
      </c>
      <c r="L329">
        <f t="shared" si="47"/>
        <v>46</v>
      </c>
      <c r="M329">
        <f t="shared" si="48"/>
        <v>0</v>
      </c>
      <c r="N329">
        <f t="shared" si="49"/>
        <v>32</v>
      </c>
      <c r="O329">
        <f t="shared" si="51"/>
        <v>413.49336251262707</v>
      </c>
    </row>
    <row r="330" spans="6:15" x14ac:dyDescent="0.3">
      <c r="F330">
        <v>327</v>
      </c>
      <c r="G330" s="27">
        <v>42696</v>
      </c>
      <c r="H330" s="28">
        <f t="shared" si="45"/>
        <v>42696</v>
      </c>
      <c r="I330">
        <f t="shared" si="44"/>
        <v>3</v>
      </c>
      <c r="J330">
        <f t="shared" si="46"/>
        <v>1</v>
      </c>
      <c r="K330">
        <f t="shared" si="50"/>
        <v>279</v>
      </c>
      <c r="L330">
        <f t="shared" si="47"/>
        <v>47</v>
      </c>
      <c r="M330">
        <f t="shared" si="48"/>
        <v>0</v>
      </c>
      <c r="N330">
        <f t="shared" si="49"/>
        <v>32</v>
      </c>
      <c r="O330">
        <f t="shared" si="51"/>
        <v>381.49336251262707</v>
      </c>
    </row>
    <row r="331" spans="6:15" x14ac:dyDescent="0.3">
      <c r="F331">
        <v>328</v>
      </c>
      <c r="G331" s="27">
        <v>42697</v>
      </c>
      <c r="H331" s="28">
        <f t="shared" si="45"/>
        <v>42697</v>
      </c>
      <c r="I331">
        <f t="shared" ref="I331:I369" si="52">WEEKDAY(G331)</f>
        <v>4</v>
      </c>
      <c r="J331">
        <f t="shared" si="46"/>
        <v>1</v>
      </c>
      <c r="K331">
        <f t="shared" si="50"/>
        <v>280</v>
      </c>
      <c r="L331">
        <f t="shared" si="47"/>
        <v>48</v>
      </c>
      <c r="M331">
        <f t="shared" si="48"/>
        <v>0</v>
      </c>
      <c r="N331">
        <f t="shared" si="49"/>
        <v>32</v>
      </c>
      <c r="O331">
        <f t="shared" si="51"/>
        <v>349.49336251262707</v>
      </c>
    </row>
    <row r="332" spans="6:15" x14ac:dyDescent="0.3">
      <c r="F332">
        <v>329</v>
      </c>
      <c r="G332" s="27">
        <v>42698</v>
      </c>
      <c r="H332" s="28">
        <f t="shared" si="45"/>
        <v>42698</v>
      </c>
      <c r="I332">
        <f t="shared" si="52"/>
        <v>5</v>
      </c>
      <c r="J332">
        <f t="shared" si="46"/>
        <v>1</v>
      </c>
      <c r="K332">
        <f t="shared" si="50"/>
        <v>281</v>
      </c>
      <c r="L332">
        <f t="shared" si="47"/>
        <v>49</v>
      </c>
      <c r="M332">
        <f t="shared" si="48"/>
        <v>0</v>
      </c>
      <c r="N332">
        <f t="shared" si="49"/>
        <v>32</v>
      </c>
      <c r="O332">
        <f t="shared" si="51"/>
        <v>317.49336251262707</v>
      </c>
    </row>
    <row r="333" spans="6:15" x14ac:dyDescent="0.3">
      <c r="F333">
        <v>330</v>
      </c>
      <c r="G333" s="27">
        <v>42699</v>
      </c>
      <c r="H333" s="28">
        <f t="shared" si="45"/>
        <v>42699</v>
      </c>
      <c r="I333">
        <f t="shared" si="52"/>
        <v>6</v>
      </c>
      <c r="J333">
        <f t="shared" si="46"/>
        <v>1</v>
      </c>
      <c r="K333">
        <f t="shared" si="50"/>
        <v>282</v>
      </c>
      <c r="L333">
        <f t="shared" si="47"/>
        <v>50</v>
      </c>
      <c r="M333">
        <f t="shared" si="48"/>
        <v>0</v>
      </c>
      <c r="N333">
        <f t="shared" si="49"/>
        <v>32</v>
      </c>
      <c r="O333">
        <f t="shared" si="51"/>
        <v>285.49336251262707</v>
      </c>
    </row>
    <row r="334" spans="6:15" x14ac:dyDescent="0.3">
      <c r="F334">
        <v>331</v>
      </c>
      <c r="G334" s="27">
        <v>42700</v>
      </c>
      <c r="H334" s="28">
        <f t="shared" si="45"/>
        <v>42700</v>
      </c>
      <c r="I334">
        <f t="shared" si="52"/>
        <v>7</v>
      </c>
      <c r="J334">
        <f t="shared" si="46"/>
        <v>1</v>
      </c>
      <c r="K334">
        <f t="shared" si="50"/>
        <v>283</v>
      </c>
      <c r="L334">
        <f t="shared" si="47"/>
        <v>51</v>
      </c>
      <c r="M334">
        <f t="shared" si="48"/>
        <v>0</v>
      </c>
      <c r="N334">
        <f t="shared" si="49"/>
        <v>32</v>
      </c>
      <c r="O334">
        <f t="shared" si="51"/>
        <v>253.49336251262707</v>
      </c>
    </row>
    <row r="335" spans="6:15" x14ac:dyDescent="0.3">
      <c r="F335">
        <v>332</v>
      </c>
      <c r="G335" s="27">
        <v>42701</v>
      </c>
      <c r="H335" s="28">
        <f t="shared" si="45"/>
        <v>42701</v>
      </c>
      <c r="I335">
        <f t="shared" si="52"/>
        <v>1</v>
      </c>
      <c r="J335">
        <f t="shared" si="46"/>
        <v>0</v>
      </c>
      <c r="K335">
        <f t="shared" si="50"/>
        <v>283</v>
      </c>
      <c r="L335">
        <f t="shared" si="47"/>
        <v>51</v>
      </c>
      <c r="M335">
        <f t="shared" si="48"/>
        <v>0</v>
      </c>
      <c r="N335">
        <f t="shared" si="49"/>
        <v>0</v>
      </c>
      <c r="O335">
        <f t="shared" si="51"/>
        <v>253.49336251262707</v>
      </c>
    </row>
    <row r="336" spans="6:15" x14ac:dyDescent="0.3">
      <c r="F336">
        <v>333</v>
      </c>
      <c r="G336" s="27">
        <v>42702</v>
      </c>
      <c r="H336" s="28">
        <f t="shared" si="45"/>
        <v>42702</v>
      </c>
      <c r="I336">
        <f t="shared" si="52"/>
        <v>2</v>
      </c>
      <c r="J336">
        <f t="shared" si="46"/>
        <v>1</v>
      </c>
      <c r="K336">
        <f t="shared" si="50"/>
        <v>284</v>
      </c>
      <c r="L336">
        <f t="shared" si="47"/>
        <v>52</v>
      </c>
      <c r="M336">
        <f t="shared" si="48"/>
        <v>0</v>
      </c>
      <c r="N336">
        <f t="shared" si="49"/>
        <v>32</v>
      </c>
      <c r="O336">
        <f t="shared" si="51"/>
        <v>221.49336251262707</v>
      </c>
    </row>
    <row r="337" spans="6:15" x14ac:dyDescent="0.3">
      <c r="F337">
        <v>334</v>
      </c>
      <c r="G337" s="27">
        <v>42703</v>
      </c>
      <c r="H337" s="28">
        <f t="shared" si="45"/>
        <v>42703</v>
      </c>
      <c r="I337">
        <f t="shared" si="52"/>
        <v>3</v>
      </c>
      <c r="J337">
        <f t="shared" si="46"/>
        <v>1</v>
      </c>
      <c r="K337">
        <f t="shared" si="50"/>
        <v>285</v>
      </c>
      <c r="L337">
        <f t="shared" si="47"/>
        <v>53</v>
      </c>
      <c r="M337">
        <f t="shared" si="48"/>
        <v>0</v>
      </c>
      <c r="N337">
        <f t="shared" si="49"/>
        <v>32</v>
      </c>
      <c r="O337">
        <f t="shared" si="51"/>
        <v>189.49336251262707</v>
      </c>
    </row>
    <row r="338" spans="6:15" x14ac:dyDescent="0.3">
      <c r="F338">
        <v>335</v>
      </c>
      <c r="G338" s="27">
        <v>42704</v>
      </c>
      <c r="H338" s="28">
        <f t="shared" si="45"/>
        <v>42704</v>
      </c>
      <c r="I338">
        <f t="shared" si="52"/>
        <v>4</v>
      </c>
      <c r="J338">
        <f t="shared" si="46"/>
        <v>1</v>
      </c>
      <c r="K338">
        <f t="shared" si="50"/>
        <v>286</v>
      </c>
      <c r="L338">
        <f t="shared" si="47"/>
        <v>54</v>
      </c>
      <c r="M338">
        <f t="shared" si="48"/>
        <v>0</v>
      </c>
      <c r="N338">
        <f t="shared" si="49"/>
        <v>32</v>
      </c>
      <c r="O338">
        <f t="shared" si="51"/>
        <v>157.49336251262707</v>
      </c>
    </row>
    <row r="339" spans="6:15" x14ac:dyDescent="0.3">
      <c r="F339">
        <v>336</v>
      </c>
      <c r="G339" s="27">
        <v>42705</v>
      </c>
      <c r="H339" s="28">
        <f t="shared" si="45"/>
        <v>42705</v>
      </c>
      <c r="I339">
        <f t="shared" si="52"/>
        <v>5</v>
      </c>
      <c r="J339">
        <f t="shared" si="46"/>
        <v>1</v>
      </c>
      <c r="K339">
        <f t="shared" si="50"/>
        <v>287</v>
      </c>
      <c r="L339">
        <f t="shared" si="47"/>
        <v>55</v>
      </c>
      <c r="M339">
        <f t="shared" si="48"/>
        <v>0</v>
      </c>
      <c r="N339">
        <f t="shared" si="49"/>
        <v>32</v>
      </c>
      <c r="O339">
        <f t="shared" si="51"/>
        <v>125.49336251262707</v>
      </c>
    </row>
    <row r="340" spans="6:15" x14ac:dyDescent="0.3">
      <c r="F340">
        <v>337</v>
      </c>
      <c r="G340" s="27">
        <v>42706</v>
      </c>
      <c r="H340" s="28">
        <f t="shared" si="45"/>
        <v>42706</v>
      </c>
      <c r="I340">
        <f t="shared" si="52"/>
        <v>6</v>
      </c>
      <c r="J340">
        <f t="shared" si="46"/>
        <v>1</v>
      </c>
      <c r="K340">
        <f t="shared" si="50"/>
        <v>288</v>
      </c>
      <c r="L340">
        <f t="shared" si="47"/>
        <v>56</v>
      </c>
      <c r="M340">
        <f t="shared" si="48"/>
        <v>0</v>
      </c>
      <c r="N340">
        <f t="shared" si="49"/>
        <v>32</v>
      </c>
      <c r="O340">
        <f t="shared" si="51"/>
        <v>93.493362512627073</v>
      </c>
    </row>
    <row r="341" spans="6:15" x14ac:dyDescent="0.3">
      <c r="F341">
        <v>338</v>
      </c>
      <c r="G341" s="27">
        <v>42707</v>
      </c>
      <c r="H341" s="28">
        <f t="shared" si="45"/>
        <v>42707</v>
      </c>
      <c r="I341">
        <f t="shared" si="52"/>
        <v>7</v>
      </c>
      <c r="J341">
        <f t="shared" si="46"/>
        <v>1</v>
      </c>
      <c r="K341">
        <f t="shared" si="50"/>
        <v>289</v>
      </c>
      <c r="L341">
        <f t="shared" si="47"/>
        <v>57</v>
      </c>
      <c r="M341">
        <f t="shared" si="48"/>
        <v>0</v>
      </c>
      <c r="N341">
        <f t="shared" si="49"/>
        <v>32</v>
      </c>
      <c r="O341">
        <f t="shared" si="51"/>
        <v>61.493362512627073</v>
      </c>
    </row>
    <row r="342" spans="6:15" x14ac:dyDescent="0.3">
      <c r="F342">
        <v>339</v>
      </c>
      <c r="G342" s="27">
        <v>42708</v>
      </c>
      <c r="H342" s="28">
        <f t="shared" si="45"/>
        <v>42708</v>
      </c>
      <c r="I342">
        <f t="shared" si="52"/>
        <v>1</v>
      </c>
      <c r="J342">
        <f t="shared" si="46"/>
        <v>0</v>
      </c>
      <c r="K342">
        <f t="shared" si="50"/>
        <v>289</v>
      </c>
      <c r="L342">
        <f t="shared" si="47"/>
        <v>57</v>
      </c>
      <c r="M342">
        <f t="shared" si="48"/>
        <v>0</v>
      </c>
      <c r="N342">
        <f t="shared" si="49"/>
        <v>0</v>
      </c>
      <c r="O342">
        <f t="shared" si="51"/>
        <v>61.493362512627073</v>
      </c>
    </row>
    <row r="343" spans="6:15" x14ac:dyDescent="0.3">
      <c r="F343">
        <v>340</v>
      </c>
      <c r="G343" s="27">
        <v>42709</v>
      </c>
      <c r="H343" s="28">
        <f t="shared" si="45"/>
        <v>42709</v>
      </c>
      <c r="I343">
        <f t="shared" si="52"/>
        <v>2</v>
      </c>
      <c r="J343">
        <f t="shared" si="46"/>
        <v>1</v>
      </c>
      <c r="K343">
        <f t="shared" si="50"/>
        <v>290</v>
      </c>
      <c r="L343">
        <f t="shared" si="47"/>
        <v>0</v>
      </c>
      <c r="M343">
        <f t="shared" si="48"/>
        <v>0</v>
      </c>
      <c r="N343">
        <f t="shared" si="49"/>
        <v>32</v>
      </c>
      <c r="O343">
        <f t="shared" si="51"/>
        <v>29.493362512627073</v>
      </c>
    </row>
    <row r="344" spans="6:15" x14ac:dyDescent="0.3">
      <c r="F344">
        <v>341</v>
      </c>
      <c r="G344" s="27">
        <v>42710</v>
      </c>
      <c r="H344" s="28">
        <f t="shared" si="45"/>
        <v>42710</v>
      </c>
      <c r="I344">
        <f t="shared" si="52"/>
        <v>3</v>
      </c>
      <c r="J344">
        <f t="shared" si="46"/>
        <v>1</v>
      </c>
      <c r="K344">
        <f t="shared" si="50"/>
        <v>291</v>
      </c>
      <c r="L344">
        <f t="shared" si="47"/>
        <v>1</v>
      </c>
      <c r="M344">
        <f t="shared" si="48"/>
        <v>1861.8986725025254</v>
      </c>
      <c r="N344">
        <f t="shared" si="49"/>
        <v>32</v>
      </c>
      <c r="O344">
        <f t="shared" si="51"/>
        <v>1859.3920350151525</v>
      </c>
    </row>
    <row r="345" spans="6:15" x14ac:dyDescent="0.3">
      <c r="F345">
        <v>342</v>
      </c>
      <c r="G345" s="27">
        <v>42711</v>
      </c>
      <c r="H345" s="28">
        <f t="shared" si="45"/>
        <v>42711</v>
      </c>
      <c r="I345">
        <f t="shared" si="52"/>
        <v>4</v>
      </c>
      <c r="J345">
        <f t="shared" si="46"/>
        <v>1</v>
      </c>
      <c r="K345">
        <f t="shared" si="50"/>
        <v>292</v>
      </c>
      <c r="L345">
        <f t="shared" si="47"/>
        <v>2</v>
      </c>
      <c r="M345">
        <f t="shared" si="48"/>
        <v>0</v>
      </c>
      <c r="N345">
        <f t="shared" si="49"/>
        <v>32</v>
      </c>
      <c r="O345">
        <f t="shared" si="51"/>
        <v>1827.3920350151525</v>
      </c>
    </row>
    <row r="346" spans="6:15" x14ac:dyDescent="0.3">
      <c r="F346">
        <v>343</v>
      </c>
      <c r="G346" s="27">
        <v>42712</v>
      </c>
      <c r="H346" s="28">
        <f t="shared" si="45"/>
        <v>42712</v>
      </c>
      <c r="I346">
        <f t="shared" si="52"/>
        <v>5</v>
      </c>
      <c r="J346">
        <f t="shared" si="46"/>
        <v>1</v>
      </c>
      <c r="K346">
        <f t="shared" si="50"/>
        <v>293</v>
      </c>
      <c r="L346">
        <f t="shared" si="47"/>
        <v>3</v>
      </c>
      <c r="M346">
        <f t="shared" si="48"/>
        <v>0</v>
      </c>
      <c r="N346">
        <f t="shared" si="49"/>
        <v>32</v>
      </c>
      <c r="O346">
        <f t="shared" si="51"/>
        <v>1795.3920350151525</v>
      </c>
    </row>
    <row r="347" spans="6:15" x14ac:dyDescent="0.3">
      <c r="F347">
        <v>344</v>
      </c>
      <c r="G347" s="27">
        <v>42713</v>
      </c>
      <c r="H347" s="28">
        <f t="shared" si="45"/>
        <v>42713</v>
      </c>
      <c r="I347">
        <f t="shared" si="52"/>
        <v>6</v>
      </c>
      <c r="J347">
        <f t="shared" si="46"/>
        <v>1</v>
      </c>
      <c r="K347">
        <f t="shared" si="50"/>
        <v>294</v>
      </c>
      <c r="L347">
        <f t="shared" si="47"/>
        <v>4</v>
      </c>
      <c r="M347">
        <f t="shared" si="48"/>
        <v>0</v>
      </c>
      <c r="N347">
        <f t="shared" si="49"/>
        <v>32</v>
      </c>
      <c r="O347">
        <f t="shared" si="51"/>
        <v>1763.3920350151525</v>
      </c>
    </row>
    <row r="348" spans="6:15" x14ac:dyDescent="0.3">
      <c r="F348">
        <v>345</v>
      </c>
      <c r="G348" s="27">
        <v>42714</v>
      </c>
      <c r="H348" s="28">
        <f t="shared" si="45"/>
        <v>42714</v>
      </c>
      <c r="I348">
        <f t="shared" si="52"/>
        <v>7</v>
      </c>
      <c r="J348">
        <f t="shared" si="46"/>
        <v>1</v>
      </c>
      <c r="K348">
        <f t="shared" si="50"/>
        <v>295</v>
      </c>
      <c r="L348">
        <f t="shared" si="47"/>
        <v>5</v>
      </c>
      <c r="M348">
        <f t="shared" si="48"/>
        <v>0</v>
      </c>
      <c r="N348">
        <f t="shared" si="49"/>
        <v>32</v>
      </c>
      <c r="O348">
        <f t="shared" si="51"/>
        <v>1731.3920350151525</v>
      </c>
    </row>
    <row r="349" spans="6:15" x14ac:dyDescent="0.3">
      <c r="F349">
        <v>346</v>
      </c>
      <c r="G349" s="27">
        <v>42715</v>
      </c>
      <c r="H349" s="28">
        <f t="shared" si="45"/>
        <v>42715</v>
      </c>
      <c r="I349">
        <f t="shared" si="52"/>
        <v>1</v>
      </c>
      <c r="J349">
        <f t="shared" si="46"/>
        <v>0</v>
      </c>
      <c r="K349">
        <f t="shared" si="50"/>
        <v>295</v>
      </c>
      <c r="L349">
        <f t="shared" si="47"/>
        <v>5</v>
      </c>
      <c r="M349">
        <f t="shared" si="48"/>
        <v>0</v>
      </c>
      <c r="N349">
        <f t="shared" si="49"/>
        <v>0</v>
      </c>
      <c r="O349">
        <f t="shared" si="51"/>
        <v>1731.3920350151525</v>
      </c>
    </row>
    <row r="350" spans="6:15" x14ac:dyDescent="0.3">
      <c r="F350">
        <v>347</v>
      </c>
      <c r="G350" s="27">
        <v>42716</v>
      </c>
      <c r="H350" s="28">
        <f t="shared" si="45"/>
        <v>42716</v>
      </c>
      <c r="I350">
        <f t="shared" si="52"/>
        <v>2</v>
      </c>
      <c r="J350">
        <f t="shared" si="46"/>
        <v>1</v>
      </c>
      <c r="K350">
        <f t="shared" si="50"/>
        <v>296</v>
      </c>
      <c r="L350">
        <f t="shared" si="47"/>
        <v>6</v>
      </c>
      <c r="M350">
        <f t="shared" si="48"/>
        <v>0</v>
      </c>
      <c r="N350">
        <f t="shared" si="49"/>
        <v>32</v>
      </c>
      <c r="O350">
        <f t="shared" si="51"/>
        <v>1699.3920350151525</v>
      </c>
    </row>
    <row r="351" spans="6:15" x14ac:dyDescent="0.3">
      <c r="F351">
        <v>348</v>
      </c>
      <c r="G351" s="27">
        <v>42717</v>
      </c>
      <c r="H351" s="28">
        <f t="shared" si="45"/>
        <v>42717</v>
      </c>
      <c r="I351">
        <f t="shared" si="52"/>
        <v>3</v>
      </c>
      <c r="J351">
        <f t="shared" si="46"/>
        <v>1</v>
      </c>
      <c r="K351">
        <f t="shared" si="50"/>
        <v>297</v>
      </c>
      <c r="L351">
        <f t="shared" si="47"/>
        <v>7</v>
      </c>
      <c r="M351">
        <f t="shared" si="48"/>
        <v>0</v>
      </c>
      <c r="N351">
        <f t="shared" si="49"/>
        <v>32</v>
      </c>
      <c r="O351">
        <f t="shared" si="51"/>
        <v>1667.3920350151525</v>
      </c>
    </row>
    <row r="352" spans="6:15" x14ac:dyDescent="0.3">
      <c r="F352">
        <v>349</v>
      </c>
      <c r="G352" s="27">
        <v>42718</v>
      </c>
      <c r="H352" s="28">
        <f t="shared" si="45"/>
        <v>42718</v>
      </c>
      <c r="I352">
        <f t="shared" si="52"/>
        <v>4</v>
      </c>
      <c r="J352">
        <f t="shared" si="46"/>
        <v>1</v>
      </c>
      <c r="K352">
        <f t="shared" si="50"/>
        <v>298</v>
      </c>
      <c r="L352">
        <f t="shared" si="47"/>
        <v>8</v>
      </c>
      <c r="M352">
        <f t="shared" si="48"/>
        <v>0</v>
      </c>
      <c r="N352">
        <f t="shared" si="49"/>
        <v>32</v>
      </c>
      <c r="O352">
        <f t="shared" si="51"/>
        <v>1635.3920350151525</v>
      </c>
    </row>
    <row r="353" spans="6:15" x14ac:dyDescent="0.3">
      <c r="F353">
        <v>350</v>
      </c>
      <c r="G353" s="27">
        <v>42719</v>
      </c>
      <c r="H353" s="28">
        <f t="shared" si="45"/>
        <v>42719</v>
      </c>
      <c r="I353">
        <f t="shared" si="52"/>
        <v>5</v>
      </c>
      <c r="J353">
        <f t="shared" si="46"/>
        <v>1</v>
      </c>
      <c r="K353">
        <f t="shared" si="50"/>
        <v>299</v>
      </c>
      <c r="L353">
        <f t="shared" si="47"/>
        <v>9</v>
      </c>
      <c r="M353">
        <f t="shared" si="48"/>
        <v>0</v>
      </c>
      <c r="N353">
        <f t="shared" si="49"/>
        <v>32</v>
      </c>
      <c r="O353">
        <f t="shared" si="51"/>
        <v>1603.3920350151525</v>
      </c>
    </row>
    <row r="354" spans="6:15" x14ac:dyDescent="0.3">
      <c r="F354">
        <v>351</v>
      </c>
      <c r="G354" s="27">
        <v>42720</v>
      </c>
      <c r="H354" s="28">
        <f t="shared" si="45"/>
        <v>42720</v>
      </c>
      <c r="I354">
        <f t="shared" si="52"/>
        <v>6</v>
      </c>
      <c r="J354">
        <f t="shared" si="46"/>
        <v>1</v>
      </c>
      <c r="K354">
        <f t="shared" si="50"/>
        <v>300</v>
      </c>
      <c r="L354">
        <f t="shared" si="47"/>
        <v>10</v>
      </c>
      <c r="M354">
        <f t="shared" si="48"/>
        <v>0</v>
      </c>
      <c r="N354">
        <f t="shared" si="49"/>
        <v>32</v>
      </c>
      <c r="O354">
        <f t="shared" si="51"/>
        <v>1571.3920350151525</v>
      </c>
    </row>
    <row r="355" spans="6:15" x14ac:dyDescent="0.3">
      <c r="F355">
        <v>352</v>
      </c>
      <c r="G355" s="27">
        <v>42721</v>
      </c>
      <c r="H355" s="28">
        <f t="shared" si="45"/>
        <v>42721</v>
      </c>
      <c r="I355">
        <f t="shared" si="52"/>
        <v>7</v>
      </c>
      <c r="J355">
        <f t="shared" si="46"/>
        <v>1</v>
      </c>
      <c r="K355">
        <f t="shared" si="50"/>
        <v>301</v>
      </c>
      <c r="L355">
        <f t="shared" si="47"/>
        <v>11</v>
      </c>
      <c r="M355">
        <f t="shared" si="48"/>
        <v>0</v>
      </c>
      <c r="N355">
        <f t="shared" si="49"/>
        <v>32</v>
      </c>
      <c r="O355">
        <f t="shared" si="51"/>
        <v>1539.3920350151525</v>
      </c>
    </row>
    <row r="356" spans="6:15" x14ac:dyDescent="0.3">
      <c r="F356">
        <v>353</v>
      </c>
      <c r="G356" s="27">
        <v>42722</v>
      </c>
      <c r="H356" s="28">
        <f t="shared" si="45"/>
        <v>42722</v>
      </c>
      <c r="I356">
        <f t="shared" si="52"/>
        <v>1</v>
      </c>
      <c r="J356">
        <f t="shared" si="46"/>
        <v>0</v>
      </c>
      <c r="K356">
        <f t="shared" si="50"/>
        <v>301</v>
      </c>
      <c r="L356">
        <f t="shared" si="47"/>
        <v>11</v>
      </c>
      <c r="M356">
        <f t="shared" si="48"/>
        <v>0</v>
      </c>
      <c r="N356">
        <f t="shared" si="49"/>
        <v>0</v>
      </c>
      <c r="O356">
        <f t="shared" si="51"/>
        <v>1539.3920350151525</v>
      </c>
    </row>
    <row r="357" spans="6:15" x14ac:dyDescent="0.3">
      <c r="F357">
        <v>354</v>
      </c>
      <c r="G357" s="27">
        <v>42723</v>
      </c>
      <c r="H357" s="28">
        <f t="shared" si="45"/>
        <v>42723</v>
      </c>
      <c r="I357">
        <f t="shared" si="52"/>
        <v>2</v>
      </c>
      <c r="J357">
        <f t="shared" si="46"/>
        <v>1</v>
      </c>
      <c r="K357">
        <f t="shared" si="50"/>
        <v>302</v>
      </c>
      <c r="L357">
        <f t="shared" si="47"/>
        <v>12</v>
      </c>
      <c r="M357">
        <f t="shared" si="48"/>
        <v>0</v>
      </c>
      <c r="N357">
        <f t="shared" si="49"/>
        <v>32</v>
      </c>
      <c r="O357">
        <f t="shared" si="51"/>
        <v>1507.3920350151525</v>
      </c>
    </row>
    <row r="358" spans="6:15" x14ac:dyDescent="0.3">
      <c r="F358">
        <v>355</v>
      </c>
      <c r="G358" s="27">
        <v>42724</v>
      </c>
      <c r="H358" s="28">
        <f t="shared" si="45"/>
        <v>42724</v>
      </c>
      <c r="I358">
        <f t="shared" si="52"/>
        <v>3</v>
      </c>
      <c r="J358">
        <f t="shared" si="46"/>
        <v>1</v>
      </c>
      <c r="K358">
        <f t="shared" si="50"/>
        <v>303</v>
      </c>
      <c r="L358">
        <f t="shared" si="47"/>
        <v>13</v>
      </c>
      <c r="M358">
        <f t="shared" si="48"/>
        <v>0</v>
      </c>
      <c r="N358">
        <f t="shared" si="49"/>
        <v>32</v>
      </c>
      <c r="O358">
        <f t="shared" si="51"/>
        <v>1475.3920350151525</v>
      </c>
    </row>
    <row r="359" spans="6:15" x14ac:dyDescent="0.3">
      <c r="F359">
        <v>356</v>
      </c>
      <c r="G359" s="27">
        <v>42725</v>
      </c>
      <c r="H359" s="28">
        <f t="shared" si="45"/>
        <v>42725</v>
      </c>
      <c r="I359">
        <f t="shared" si="52"/>
        <v>4</v>
      </c>
      <c r="J359">
        <f t="shared" si="46"/>
        <v>1</v>
      </c>
      <c r="K359">
        <f t="shared" si="50"/>
        <v>304</v>
      </c>
      <c r="L359">
        <f t="shared" si="47"/>
        <v>14</v>
      </c>
      <c r="M359">
        <f t="shared" si="48"/>
        <v>0</v>
      </c>
      <c r="N359">
        <f t="shared" si="49"/>
        <v>32</v>
      </c>
      <c r="O359">
        <f t="shared" si="51"/>
        <v>1443.3920350151525</v>
      </c>
    </row>
    <row r="360" spans="6:15" x14ac:dyDescent="0.3">
      <c r="F360">
        <v>357</v>
      </c>
      <c r="G360" s="27">
        <v>42726</v>
      </c>
      <c r="H360" s="28">
        <f t="shared" si="45"/>
        <v>42726</v>
      </c>
      <c r="I360">
        <f t="shared" si="52"/>
        <v>5</v>
      </c>
      <c r="J360">
        <f t="shared" si="46"/>
        <v>1</v>
      </c>
      <c r="K360">
        <f t="shared" si="50"/>
        <v>305</v>
      </c>
      <c r="L360">
        <f t="shared" si="47"/>
        <v>15</v>
      </c>
      <c r="M360">
        <f t="shared" si="48"/>
        <v>0</v>
      </c>
      <c r="N360">
        <f t="shared" si="49"/>
        <v>32</v>
      </c>
      <c r="O360">
        <f t="shared" si="51"/>
        <v>1411.3920350151525</v>
      </c>
    </row>
    <row r="361" spans="6:15" x14ac:dyDescent="0.3">
      <c r="F361">
        <v>358</v>
      </c>
      <c r="G361" s="27">
        <v>42727</v>
      </c>
      <c r="H361" s="28">
        <f t="shared" si="45"/>
        <v>42727</v>
      </c>
      <c r="I361">
        <f t="shared" si="52"/>
        <v>6</v>
      </c>
      <c r="J361">
        <f t="shared" si="46"/>
        <v>1</v>
      </c>
      <c r="K361">
        <f t="shared" si="50"/>
        <v>306</v>
      </c>
      <c r="L361">
        <f t="shared" si="47"/>
        <v>16</v>
      </c>
      <c r="M361">
        <f t="shared" si="48"/>
        <v>0</v>
      </c>
      <c r="N361">
        <f t="shared" si="49"/>
        <v>32</v>
      </c>
      <c r="O361">
        <f t="shared" si="51"/>
        <v>1379.3920350151525</v>
      </c>
    </row>
    <row r="362" spans="6:15" x14ac:dyDescent="0.3">
      <c r="F362">
        <v>359</v>
      </c>
      <c r="G362" s="27">
        <v>42728</v>
      </c>
      <c r="H362" s="28">
        <f t="shared" si="45"/>
        <v>42728</v>
      </c>
      <c r="I362">
        <f t="shared" si="52"/>
        <v>7</v>
      </c>
      <c r="J362">
        <f t="shared" si="46"/>
        <v>1</v>
      </c>
      <c r="K362">
        <f t="shared" si="50"/>
        <v>307</v>
      </c>
      <c r="L362">
        <f t="shared" si="47"/>
        <v>17</v>
      </c>
      <c r="M362">
        <f t="shared" si="48"/>
        <v>0</v>
      </c>
      <c r="N362">
        <f t="shared" si="49"/>
        <v>32</v>
      </c>
      <c r="O362">
        <f t="shared" si="51"/>
        <v>1347.3920350151525</v>
      </c>
    </row>
    <row r="363" spans="6:15" x14ac:dyDescent="0.3">
      <c r="F363">
        <v>360</v>
      </c>
      <c r="G363" s="27">
        <v>42729</v>
      </c>
      <c r="H363" s="28">
        <f t="shared" si="45"/>
        <v>42729</v>
      </c>
      <c r="I363">
        <f t="shared" si="52"/>
        <v>1</v>
      </c>
      <c r="J363">
        <f t="shared" si="46"/>
        <v>0</v>
      </c>
      <c r="K363">
        <f t="shared" si="50"/>
        <v>307</v>
      </c>
      <c r="L363">
        <f t="shared" si="47"/>
        <v>17</v>
      </c>
      <c r="M363">
        <f t="shared" si="48"/>
        <v>0</v>
      </c>
      <c r="N363">
        <f t="shared" si="49"/>
        <v>0</v>
      </c>
      <c r="O363">
        <f t="shared" si="51"/>
        <v>1347.3920350151525</v>
      </c>
    </row>
    <row r="364" spans="6:15" x14ac:dyDescent="0.3">
      <c r="F364">
        <v>361</v>
      </c>
      <c r="G364" s="27">
        <v>42730</v>
      </c>
      <c r="H364" s="28">
        <f t="shared" si="45"/>
        <v>42730</v>
      </c>
      <c r="I364">
        <f t="shared" si="52"/>
        <v>2</v>
      </c>
      <c r="J364">
        <f t="shared" si="46"/>
        <v>1</v>
      </c>
      <c r="K364">
        <f t="shared" si="50"/>
        <v>308</v>
      </c>
      <c r="L364">
        <f t="shared" si="47"/>
        <v>18</v>
      </c>
      <c r="M364">
        <f t="shared" si="48"/>
        <v>0</v>
      </c>
      <c r="N364">
        <f t="shared" si="49"/>
        <v>32</v>
      </c>
      <c r="O364">
        <f t="shared" si="51"/>
        <v>1315.3920350151525</v>
      </c>
    </row>
    <row r="365" spans="6:15" x14ac:dyDescent="0.3">
      <c r="F365">
        <v>362</v>
      </c>
      <c r="G365" s="27">
        <v>42731</v>
      </c>
      <c r="H365" s="28">
        <f t="shared" si="45"/>
        <v>42731</v>
      </c>
      <c r="I365">
        <f t="shared" si="52"/>
        <v>3</v>
      </c>
      <c r="J365">
        <f t="shared" si="46"/>
        <v>1</v>
      </c>
      <c r="K365">
        <f t="shared" si="50"/>
        <v>309</v>
      </c>
      <c r="L365">
        <f t="shared" si="47"/>
        <v>19</v>
      </c>
      <c r="M365">
        <f t="shared" si="48"/>
        <v>0</v>
      </c>
      <c r="N365">
        <f t="shared" si="49"/>
        <v>32</v>
      </c>
      <c r="O365">
        <f t="shared" si="51"/>
        <v>1283.3920350151525</v>
      </c>
    </row>
    <row r="366" spans="6:15" x14ac:dyDescent="0.3">
      <c r="F366">
        <v>363</v>
      </c>
      <c r="G366" s="27">
        <v>42732</v>
      </c>
      <c r="H366" s="28">
        <f t="shared" si="45"/>
        <v>42732</v>
      </c>
      <c r="I366">
        <f t="shared" si="52"/>
        <v>4</v>
      </c>
      <c r="J366">
        <f t="shared" si="46"/>
        <v>1</v>
      </c>
      <c r="K366">
        <f t="shared" si="50"/>
        <v>310</v>
      </c>
      <c r="L366">
        <f t="shared" si="47"/>
        <v>20</v>
      </c>
      <c r="M366">
        <f t="shared" si="48"/>
        <v>0</v>
      </c>
      <c r="N366">
        <f t="shared" si="49"/>
        <v>32</v>
      </c>
      <c r="O366">
        <f t="shared" si="51"/>
        <v>1251.3920350151525</v>
      </c>
    </row>
    <row r="367" spans="6:15" x14ac:dyDescent="0.3">
      <c r="F367">
        <v>364</v>
      </c>
      <c r="G367" s="27">
        <v>42733</v>
      </c>
      <c r="H367" s="28">
        <f t="shared" si="45"/>
        <v>42733</v>
      </c>
      <c r="I367">
        <f t="shared" si="52"/>
        <v>5</v>
      </c>
      <c r="J367">
        <f t="shared" si="46"/>
        <v>1</v>
      </c>
      <c r="K367">
        <f t="shared" si="50"/>
        <v>311</v>
      </c>
      <c r="L367">
        <f t="shared" si="47"/>
        <v>21</v>
      </c>
      <c r="M367">
        <f t="shared" si="48"/>
        <v>0</v>
      </c>
      <c r="N367">
        <f t="shared" si="49"/>
        <v>32</v>
      </c>
      <c r="O367">
        <f t="shared" si="51"/>
        <v>1219.3920350151525</v>
      </c>
    </row>
    <row r="368" spans="6:15" x14ac:dyDescent="0.3">
      <c r="F368">
        <v>365</v>
      </c>
      <c r="G368" s="27">
        <v>42734</v>
      </c>
      <c r="H368" s="28">
        <f t="shared" si="45"/>
        <v>42734</v>
      </c>
      <c r="I368">
        <f t="shared" si="52"/>
        <v>6</v>
      </c>
      <c r="J368">
        <f t="shared" si="46"/>
        <v>1</v>
      </c>
      <c r="K368">
        <f t="shared" si="50"/>
        <v>312</v>
      </c>
      <c r="L368">
        <f t="shared" si="47"/>
        <v>22</v>
      </c>
      <c r="M368">
        <f t="shared" si="48"/>
        <v>0</v>
      </c>
      <c r="N368">
        <f t="shared" si="49"/>
        <v>32</v>
      </c>
      <c r="O368">
        <f t="shared" si="51"/>
        <v>1187.3920350151525</v>
      </c>
    </row>
    <row r="369" spans="6:15" x14ac:dyDescent="0.3">
      <c r="F369">
        <v>366</v>
      </c>
      <c r="G369" s="27">
        <v>42735</v>
      </c>
      <c r="H369" s="28">
        <f t="shared" si="45"/>
        <v>42735</v>
      </c>
      <c r="I369">
        <f t="shared" si="52"/>
        <v>7</v>
      </c>
      <c r="J369">
        <f t="shared" si="46"/>
        <v>1</v>
      </c>
      <c r="K369">
        <f t="shared" si="50"/>
        <v>313</v>
      </c>
      <c r="L369">
        <f t="shared" si="47"/>
        <v>23</v>
      </c>
      <c r="M369">
        <f t="shared" si="48"/>
        <v>0</v>
      </c>
      <c r="N369">
        <f t="shared" si="49"/>
        <v>32</v>
      </c>
      <c r="O369">
        <f t="shared" si="51"/>
        <v>1155.3920350151525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 Levels</vt:lpstr>
    </vt:vector>
  </TitlesOfParts>
  <Company>University of Surrey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Garn W  Dr (Surrey Business Schl)</dc:creator>
  <cp:lastModifiedBy>Garn W  Dr (Surrey Business Schl)</cp:lastModifiedBy>
  <dcterms:created xsi:type="dcterms:W3CDTF">2015-12-11T15:06:44Z</dcterms:created>
  <dcterms:modified xsi:type="dcterms:W3CDTF">2015-12-18T12:45:57Z</dcterms:modified>
</cp:coreProperties>
</file>