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ropbox\IMS2015-16\Laboratory\solutions\"/>
    </mc:Choice>
  </mc:AlternateContent>
  <bookViews>
    <workbookView xWindow="0" yWindow="0" windowWidth="15360" windowHeight="7752" activeTab="1"/>
  </bookViews>
  <sheets>
    <sheet name="task1" sheetId="1" r:id="rId1"/>
    <sheet name="task2" sheetId="2" r:id="rId2"/>
    <sheet name="task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I11" i="3"/>
  <c r="C6" i="2"/>
  <c r="D6" i="2"/>
  <c r="C19" i="3"/>
  <c r="E19" i="3"/>
  <c r="E18" i="3"/>
  <c r="D18" i="3"/>
  <c r="C13" i="3" s="1"/>
  <c r="C18" i="3"/>
  <c r="E17" i="3"/>
  <c r="C7" i="3"/>
  <c r="C8" i="3" s="1"/>
  <c r="C12" i="3" s="1"/>
  <c r="D6" i="3"/>
  <c r="D5" i="3"/>
  <c r="C5" i="3"/>
  <c r="I3" i="3"/>
  <c r="I3" i="2"/>
  <c r="E19" i="2"/>
  <c r="E18" i="2"/>
  <c r="D18" i="2"/>
  <c r="C13" i="2" s="1"/>
  <c r="C18" i="2"/>
  <c r="E17" i="2"/>
  <c r="C7" i="2"/>
  <c r="D5" i="2"/>
  <c r="C5" i="2" s="1"/>
  <c r="I17" i="1"/>
  <c r="D19" i="1"/>
  <c r="C19" i="1"/>
  <c r="C17" i="1"/>
  <c r="C14" i="1"/>
  <c r="C13" i="1"/>
  <c r="D17" i="1"/>
  <c r="C12" i="1"/>
  <c r="D18" i="1"/>
  <c r="C18" i="1"/>
  <c r="E18" i="1"/>
  <c r="E19" i="1"/>
  <c r="E17" i="1"/>
  <c r="C8" i="1"/>
  <c r="C7" i="1"/>
  <c r="C5" i="1"/>
  <c r="D5" i="1"/>
  <c r="D6" i="1"/>
  <c r="C4" i="1" s="1"/>
  <c r="C14" i="3" l="1"/>
  <c r="D17" i="3"/>
  <c r="C17" i="3" s="1"/>
  <c r="C8" i="2"/>
  <c r="C12" i="2"/>
  <c r="D19" i="3" l="1"/>
  <c r="I4" i="3"/>
  <c r="I5" i="3" s="1"/>
  <c r="I7" i="3" s="1"/>
  <c r="C14" i="2"/>
  <c r="D17" i="2"/>
  <c r="C17" i="2" s="1"/>
  <c r="C19" i="2" s="1"/>
  <c r="D19" i="2" l="1"/>
  <c r="I4" i="2"/>
  <c r="I5" i="2" s="1"/>
  <c r="I7" i="2" s="1"/>
  <c r="I8" i="3" s="1"/>
  <c r="I9" i="3" s="1"/>
</calcChain>
</file>

<file path=xl/sharedStrings.xml><?xml version="1.0" encoding="utf-8"?>
<sst xmlns="http://schemas.openxmlformats.org/spreadsheetml/2006/main" count="124" uniqueCount="51">
  <si>
    <t>As-Is situation</t>
  </si>
  <si>
    <t>arrival rate</t>
  </si>
  <si>
    <t>service time</t>
  </si>
  <si>
    <t>service rate</t>
  </si>
  <si>
    <t>interarrival time</t>
  </si>
  <si>
    <t>E(t) =</t>
  </si>
  <si>
    <t>utilisation</t>
  </si>
  <si>
    <t>ρ =</t>
  </si>
  <si>
    <t>1-ρ =</t>
  </si>
  <si>
    <t>idle percentage</t>
  </si>
  <si>
    <t>#Customers</t>
  </si>
  <si>
    <t>system</t>
  </si>
  <si>
    <t>service/server</t>
  </si>
  <si>
    <t>queue</t>
  </si>
  <si>
    <t>Times</t>
  </si>
  <si>
    <t>L =</t>
  </si>
  <si>
    <t>Little's law</t>
  </si>
  <si>
    <t>W =</t>
  </si>
  <si>
    <t>symbol</t>
  </si>
  <si>
    <t>value</t>
  </si>
  <si>
    <t>description</t>
  </si>
  <si>
    <t>λ =</t>
  </si>
  <si>
    <t>&lt;&lt; waiting time</t>
  </si>
  <si>
    <t>cost of waiting one minute (per week)</t>
  </si>
  <si>
    <t>as-is cost of waiting (per week)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</si>
  <si>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m</t>
    </r>
    <r>
      <rPr>
        <i/>
        <sz val="11"/>
        <color theme="1"/>
        <rFont val="Calibri"/>
        <family val="2"/>
        <scheme val="minor"/>
      </rPr>
      <t xml:space="preserve"> =</t>
    </r>
  </si>
  <si>
    <r>
      <t>c</t>
    </r>
    <r>
      <rPr>
        <i/>
        <vertAlign val="subscript"/>
        <sz val="11"/>
        <color theme="1"/>
        <rFont val="Calibri"/>
        <family val="2"/>
        <scheme val="minor"/>
      </rPr>
      <t>a</t>
    </r>
    <r>
      <rPr>
        <i/>
        <sz val="11"/>
        <color theme="1"/>
        <rFont val="Calibri"/>
        <family val="2"/>
        <scheme val="minor"/>
      </rPr>
      <t xml:space="preserve"> =</t>
    </r>
  </si>
  <si>
    <t>Additional employee</t>
  </si>
  <si>
    <t>Finances</t>
  </si>
  <si>
    <t>additional employee cost of waiting (per week)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</si>
  <si>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e</t>
    </r>
    <r>
      <rPr>
        <i/>
        <sz val="11"/>
        <color theme="1"/>
        <rFont val="Calibri"/>
        <family val="2"/>
        <scheme val="minor"/>
      </rPr>
      <t xml:space="preserve"> =</t>
    </r>
  </si>
  <si>
    <r>
      <t>s</t>
    </r>
    <r>
      <rPr>
        <i/>
        <vertAlign val="sub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=</t>
    </r>
  </si>
  <si>
    <t>cost for "packer"/employee (per week)</t>
  </si>
  <si>
    <t>savings (without employee cost, per week)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</si>
  <si>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p</t>
    </r>
    <r>
      <rPr>
        <i/>
        <sz val="11"/>
        <color theme="1"/>
        <rFont val="Calibri"/>
        <family val="2"/>
        <scheme val="minor"/>
      </rPr>
      <t xml:space="preserve"> =</t>
    </r>
  </si>
  <si>
    <t>effective savings ("profit")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</si>
  <si>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1</t>
    </r>
    <r>
      <rPr>
        <b/>
        <i/>
        <sz val="11"/>
        <color theme="1"/>
        <rFont val="Calibri"/>
        <family val="2"/>
        <scheme val="minor"/>
      </rPr>
      <t xml:space="preserve"> =</t>
    </r>
  </si>
  <si>
    <t>New till</t>
  </si>
  <si>
    <t>new till cost of waiting (per week)</t>
  </si>
  <si>
    <r>
      <t>s</t>
    </r>
    <r>
      <rPr>
        <i/>
        <vertAlign val="sub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=</t>
    </r>
  </si>
  <si>
    <t>cost for operator of till (per week)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</si>
  <si>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=</t>
    </r>
  </si>
  <si>
    <t>effective savings ("profit", per week)</t>
  </si>
  <si>
    <t>effective savings with "packer"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</si>
  <si>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1</t>
    </r>
    <r>
      <rPr>
        <b/>
        <i/>
        <sz val="11"/>
        <color theme="1"/>
        <rFont val="Calibri"/>
        <family val="2"/>
        <scheme val="minor"/>
      </rPr>
      <t xml:space="preserve"> - p</t>
    </r>
    <r>
      <rPr>
        <b/>
        <i/>
        <vertAlign val="subscript"/>
        <sz val="11"/>
        <color theme="1"/>
        <rFont val="Calibri"/>
        <family val="2"/>
        <scheme val="minor"/>
      </rPr>
      <t>2</t>
    </r>
    <r>
      <rPr>
        <b/>
        <i/>
        <sz val="11"/>
        <color theme="1"/>
        <rFont val="Calibri"/>
        <family val="2"/>
        <scheme val="minor"/>
      </rPr>
      <t xml:space="preserve"> =</t>
    </r>
  </si>
  <si>
    <t>difference between "packer" and "till"</t>
  </si>
  <si>
    <t>μ =</t>
  </si>
  <si>
    <r>
      <t>W</t>
    </r>
    <r>
      <rPr>
        <i/>
        <vertAlign val="subscript"/>
        <sz val="11"/>
        <color theme="1"/>
        <rFont val="Times New Roman"/>
        <family val="1"/>
      </rPr>
      <t>s</t>
    </r>
    <r>
      <rPr>
        <i/>
        <sz val="11"/>
        <color theme="1"/>
        <rFont val="Times New Roman"/>
        <family val="1"/>
      </rPr>
      <t xml:space="preserve"> =</t>
    </r>
  </si>
  <si>
    <r>
      <t>L</t>
    </r>
    <r>
      <rPr>
        <i/>
        <vertAlign val="subscript"/>
        <sz val="11"/>
        <color theme="1"/>
        <rFont val="Times New Roman"/>
        <family val="1"/>
      </rPr>
      <t>s</t>
    </r>
    <r>
      <rPr>
        <i/>
        <sz val="11"/>
        <color theme="1"/>
        <rFont val="Times New Roman"/>
        <family val="1"/>
      </rPr>
      <t xml:space="preserve"> =</t>
    </r>
  </si>
  <si>
    <r>
      <t>L</t>
    </r>
    <r>
      <rPr>
        <i/>
        <vertAlign val="subscript"/>
        <sz val="11"/>
        <color theme="1"/>
        <rFont val="Times New Roman"/>
        <family val="1"/>
      </rPr>
      <t>q</t>
    </r>
    <r>
      <rPr>
        <i/>
        <sz val="11"/>
        <color theme="1"/>
        <rFont val="Times New Roman"/>
        <family val="1"/>
      </rPr>
      <t xml:space="preserve"> =</t>
    </r>
  </si>
  <si>
    <r>
      <t>W</t>
    </r>
    <r>
      <rPr>
        <i/>
        <vertAlign val="subscript"/>
        <sz val="11"/>
        <color theme="1"/>
        <rFont val="Times New Roman"/>
        <family val="1"/>
      </rPr>
      <t>q</t>
    </r>
    <r>
      <rPr>
        <i/>
        <sz val="11"/>
        <color theme="1"/>
        <rFont val="Times New Roman"/>
        <family val="1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</si>
</sst>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\ &quot;C/h&quot;"/>
    <numFmt numFmtId="165" formatCode="0.0\ &quot;min&quot;"/>
    <numFmt numFmtId="166" formatCode="0.000\ &quot;h/C&quot;"/>
    <numFmt numFmtId="167" formatCode="0.0%"/>
    <numFmt numFmtId="168" formatCode="_-* #,##0.0_-;\-* #,##0.0_-;_-* &quot;-&quot;??_-;_-@_-"/>
    <numFmt numFmtId="169" formatCode="0.00\ &quot;min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medium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 style="thin">
        <color theme="7" tint="-0.499984740745262"/>
      </bottom>
      <diagonal/>
    </border>
    <border>
      <left/>
      <right/>
      <top style="medium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43" fontId="0" fillId="0" borderId="0" xfId="1" applyFont="1"/>
    <xf numFmtId="43" fontId="0" fillId="0" borderId="0" xfId="0" applyNumberFormat="1"/>
    <xf numFmtId="164" fontId="1" fillId="3" borderId="1" xfId="4" applyNumberFormat="1" applyBorder="1"/>
    <xf numFmtId="0" fontId="1" fillId="3" borderId="1" xfId="4" applyBorder="1"/>
    <xf numFmtId="164" fontId="0" fillId="0" borderId="1" xfId="0" applyNumberFormat="1" applyBorder="1"/>
    <xf numFmtId="0" fontId="0" fillId="0" borderId="1" xfId="0" applyBorder="1"/>
    <xf numFmtId="165" fontId="1" fillId="3" borderId="1" xfId="4" applyNumberFormat="1" applyBorder="1"/>
    <xf numFmtId="166" fontId="1" fillId="3" borderId="1" xfId="4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1" fillId="3" borderId="1" xfId="4" applyNumberFormat="1" applyBorder="1"/>
    <xf numFmtId="168" fontId="1" fillId="3" borderId="1" xfId="4" applyNumberFormat="1" applyBorder="1"/>
    <xf numFmtId="0" fontId="3" fillId="2" borderId="2" xfId="3" applyBorder="1"/>
    <xf numFmtId="0" fontId="3" fillId="2" borderId="3" xfId="3" applyBorder="1"/>
    <xf numFmtId="0" fontId="3" fillId="2" borderId="4" xfId="3" applyBorder="1"/>
    <xf numFmtId="0" fontId="1" fillId="3" borderId="6" xfId="4" applyBorder="1"/>
    <xf numFmtId="0" fontId="0" fillId="0" borderId="6" xfId="0" applyBorder="1"/>
    <xf numFmtId="167" fontId="0" fillId="0" borderId="8" xfId="0" applyNumberFormat="1" applyBorder="1"/>
    <xf numFmtId="0" fontId="0" fillId="0" borderId="8" xfId="0" applyBorder="1"/>
    <xf numFmtId="0" fontId="0" fillId="0" borderId="9" xfId="0" applyBorder="1"/>
    <xf numFmtId="43" fontId="1" fillId="3" borderId="8" xfId="4" applyNumberFormat="1" applyBorder="1"/>
    <xf numFmtId="0" fontId="1" fillId="3" borderId="8" xfId="4" applyBorder="1"/>
    <xf numFmtId="0" fontId="1" fillId="3" borderId="9" xfId="4" applyBorder="1"/>
    <xf numFmtId="165" fontId="1" fillId="3" borderId="8" xfId="4" applyNumberFormat="1" applyBorder="1"/>
    <xf numFmtId="166" fontId="1" fillId="3" borderId="8" xfId="4" applyNumberFormat="1" applyBorder="1"/>
    <xf numFmtId="44" fontId="0" fillId="0" borderId="0" xfId="2" applyFont="1"/>
    <xf numFmtId="44" fontId="0" fillId="0" borderId="0" xfId="0" applyNumberFormat="1"/>
    <xf numFmtId="44" fontId="2" fillId="0" borderId="0" xfId="0" applyNumberFormat="1" applyFont="1"/>
    <xf numFmtId="164" fontId="2" fillId="4" borderId="1" xfId="0" applyNumberFormat="1" applyFont="1" applyFill="1" applyBorder="1"/>
    <xf numFmtId="0" fontId="9" fillId="0" borderId="0" xfId="0" applyFont="1" applyAlignment="1">
      <alignment horizontal="right"/>
    </xf>
    <xf numFmtId="164" fontId="0" fillId="0" borderId="1" xfId="0" applyNumberFormat="1" applyFont="1" applyFill="1" applyBorder="1"/>
    <xf numFmtId="164" fontId="2" fillId="3" borderId="1" xfId="4" applyNumberFormat="1" applyFont="1" applyBorder="1"/>
    <xf numFmtId="169" fontId="1" fillId="3" borderId="1" xfId="4" applyNumberFormat="1" applyBorder="1"/>
    <xf numFmtId="169" fontId="0" fillId="0" borderId="1" xfId="0" applyNumberFormat="1" applyBorder="1"/>
    <xf numFmtId="169" fontId="1" fillId="3" borderId="8" xfId="4" applyNumberFormat="1" applyBorder="1"/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0" fontId="8" fillId="2" borderId="10" xfId="3" applyFont="1" applyBorder="1" applyAlignment="1">
      <alignment horizontal="center"/>
    </xf>
    <xf numFmtId="0" fontId="8" fillId="2" borderId="11" xfId="3" applyFont="1" applyBorder="1" applyAlignment="1">
      <alignment horizontal="center"/>
    </xf>
    <xf numFmtId="0" fontId="8" fillId="2" borderId="12" xfId="3" applyFont="1" applyBorder="1" applyAlignment="1">
      <alignment horizontal="center"/>
    </xf>
    <xf numFmtId="0" fontId="11" fillId="3" borderId="5" xfId="4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3" borderId="7" xfId="4" applyFont="1" applyBorder="1" applyAlignment="1">
      <alignment horizontal="right"/>
    </xf>
  </cellXfs>
  <cellStyles count="5">
    <cellStyle name="20% - Accent1" xfId="4" builtinId="30"/>
    <cellStyle name="Accent1" xfId="3" builtinId="29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834390</xdr:colOff>
      <xdr:row>10</xdr:row>
      <xdr:rowOff>41910</xdr:rowOff>
    </xdr:from>
    <xdr:ext cx="1314450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4072890" y="203073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20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GB" sz="2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𝑊</m:t>
                    </m:r>
                  </m:oMath>
                </m:oMathPara>
              </a14:m>
              <a:endParaRPr lang="en-GB" sz="2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4072890" y="203073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GB" sz="2000" b="0" i="0">
                  <a:latin typeface="Cambria Math" panose="02040503050406030204" pitchFamily="18" charset="0"/>
                </a:rPr>
                <a:t>𝐿=</a:t>
              </a:r>
              <a:r>
                <a:rPr lang="en-GB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𝜆𝑊</a:t>
              </a:r>
              <a:endParaRPr lang="en-GB" sz="20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10</xdr:row>
      <xdr:rowOff>57150</xdr:rowOff>
    </xdr:from>
    <xdr:ext cx="1314450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914775" y="213360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20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GB" sz="2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𝑊</m:t>
                    </m:r>
                  </m:oMath>
                </m:oMathPara>
              </a14:m>
              <a:endParaRPr lang="en-GB" sz="2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914775" y="213360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2000" b="0" i="0">
                  <a:latin typeface="Cambria Math" panose="02040503050406030204" pitchFamily="18" charset="0"/>
                </a:rPr>
                <a:t>𝐿=</a:t>
              </a:r>
              <a:r>
                <a:rPr lang="en-GB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𝜆𝑊</a:t>
              </a:r>
              <a:endParaRPr lang="en-GB" sz="20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1031338</xdr:colOff>
      <xdr:row>11</xdr:row>
      <xdr:rowOff>121627</xdr:rowOff>
    </xdr:from>
    <xdr:ext cx="1314450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3094600" y="241935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2000" b="0" i="1">
                        <a:latin typeface="Cambria Math" panose="02040503050406030204" pitchFamily="18" charset="0"/>
                      </a:rPr>
                      <m:t>𝐿</m:t>
                    </m:r>
                    <m:r>
                      <a:rPr lang="en-GB" sz="20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𝜆</m:t>
                    </m:r>
                    <m:r>
                      <a:rPr lang="en-GB" sz="20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𝑊</m:t>
                    </m:r>
                  </m:oMath>
                </m:oMathPara>
              </a14:m>
              <a:endParaRPr lang="en-GB" sz="20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3094600" y="2419350"/>
              <a:ext cx="1314450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GB" sz="2000" b="0" i="0">
                  <a:latin typeface="Cambria Math" panose="02040503050406030204" pitchFamily="18" charset="0"/>
                </a:rPr>
                <a:t>𝐿=</a:t>
              </a:r>
              <a:r>
                <a:rPr lang="en-GB" sz="20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𝜆𝑊</a:t>
              </a:r>
              <a:endParaRPr lang="en-GB" sz="2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7" sqref="B17:B19"/>
    </sheetView>
  </sheetViews>
  <sheetFormatPr defaultRowHeight="14.4" x14ac:dyDescent="0.3"/>
  <cols>
    <col min="1" max="1" width="5" customWidth="1"/>
    <col min="5" max="5" width="15.5546875" bestFit="1" customWidth="1"/>
    <col min="6" max="6" width="14.6640625" bestFit="1" customWidth="1"/>
  </cols>
  <sheetData>
    <row r="1" spans="1:10" ht="24" thickBot="1" x14ac:dyDescent="0.5">
      <c r="A1" s="2" t="s">
        <v>0</v>
      </c>
    </row>
    <row r="2" spans="1:10" x14ac:dyDescent="0.3">
      <c r="B2" s="16" t="s">
        <v>18</v>
      </c>
      <c r="C2" s="17" t="s">
        <v>19</v>
      </c>
      <c r="D2" s="17" t="s">
        <v>19</v>
      </c>
      <c r="E2" s="18" t="s">
        <v>20</v>
      </c>
    </row>
    <row r="3" spans="1:10" x14ac:dyDescent="0.3">
      <c r="B3" s="44" t="s">
        <v>21</v>
      </c>
      <c r="C3" s="6">
        <v>24</v>
      </c>
      <c r="D3" s="7"/>
      <c r="E3" s="19" t="s">
        <v>1</v>
      </c>
    </row>
    <row r="4" spans="1:10" x14ac:dyDescent="0.3">
      <c r="B4" s="45" t="s">
        <v>46</v>
      </c>
      <c r="C4" s="8">
        <f>1/D6</f>
        <v>30</v>
      </c>
      <c r="D4" s="9"/>
      <c r="E4" s="20" t="s">
        <v>3</v>
      </c>
    </row>
    <row r="5" spans="1:10" x14ac:dyDescent="0.3">
      <c r="B5" s="44" t="s">
        <v>5</v>
      </c>
      <c r="C5" s="10">
        <f>D5*60</f>
        <v>2.5</v>
      </c>
      <c r="D5" s="11">
        <f>1/C3</f>
        <v>4.1666666666666664E-2</v>
      </c>
      <c r="E5" s="19" t="s">
        <v>4</v>
      </c>
    </row>
    <row r="6" spans="1:10" ht="16.2" x14ac:dyDescent="0.35">
      <c r="B6" s="45" t="s">
        <v>47</v>
      </c>
      <c r="C6" s="12">
        <v>2</v>
      </c>
      <c r="D6" s="13">
        <f>C6/60</f>
        <v>3.3333333333333333E-2</v>
      </c>
      <c r="E6" s="20" t="s">
        <v>2</v>
      </c>
    </row>
    <row r="7" spans="1:10" x14ac:dyDescent="0.3">
      <c r="B7" s="44" t="s">
        <v>7</v>
      </c>
      <c r="C7" s="14">
        <f>C3/C4</f>
        <v>0.8</v>
      </c>
      <c r="D7" s="7"/>
      <c r="E7" s="19" t="s">
        <v>6</v>
      </c>
    </row>
    <row r="8" spans="1:10" ht="15" thickBot="1" x14ac:dyDescent="0.35">
      <c r="B8" s="46" t="s">
        <v>8</v>
      </c>
      <c r="C8" s="21">
        <f>1-C7</f>
        <v>0.19999999999999996</v>
      </c>
      <c r="D8" s="22"/>
      <c r="E8" s="23" t="s">
        <v>9</v>
      </c>
    </row>
    <row r="10" spans="1:10" ht="15" thickBot="1" x14ac:dyDescent="0.35">
      <c r="G10" t="s">
        <v>16</v>
      </c>
    </row>
    <row r="11" spans="1:10" ht="15.6" x14ac:dyDescent="0.3">
      <c r="B11" s="41" t="s">
        <v>10</v>
      </c>
      <c r="C11" s="42"/>
      <c r="D11" s="42"/>
      <c r="E11" s="43"/>
    </row>
    <row r="12" spans="1:10" x14ac:dyDescent="0.3">
      <c r="B12" s="44" t="s">
        <v>15</v>
      </c>
      <c r="C12" s="15">
        <f>C7/C8</f>
        <v>4.0000000000000009</v>
      </c>
      <c r="D12" s="7"/>
      <c r="E12" s="19" t="s">
        <v>11</v>
      </c>
    </row>
    <row r="13" spans="1:10" ht="16.2" x14ac:dyDescent="0.35">
      <c r="B13" s="45" t="s">
        <v>48</v>
      </c>
      <c r="C13" s="9">
        <f>C3*D18</f>
        <v>0.8</v>
      </c>
      <c r="D13" s="9"/>
      <c r="E13" s="20" t="s">
        <v>12</v>
      </c>
    </row>
    <row r="14" spans="1:10" ht="16.8" thickBot="1" x14ac:dyDescent="0.4">
      <c r="B14" s="47" t="s">
        <v>49</v>
      </c>
      <c r="C14" s="24">
        <f>C12-C13</f>
        <v>3.2000000000000011</v>
      </c>
      <c r="D14" s="25"/>
      <c r="E14" s="26" t="s">
        <v>13</v>
      </c>
    </row>
    <row r="15" spans="1:10" ht="15" thickBot="1" x14ac:dyDescent="0.35"/>
    <row r="16" spans="1:10" ht="16.2" x14ac:dyDescent="0.35">
      <c r="B16" s="41" t="s">
        <v>14</v>
      </c>
      <c r="C16" s="42"/>
      <c r="D16" s="42"/>
      <c r="E16" s="43"/>
      <c r="H16" s="3" t="s">
        <v>25</v>
      </c>
      <c r="I16" s="29">
        <v>75</v>
      </c>
      <c r="J16" t="s">
        <v>23</v>
      </c>
    </row>
    <row r="17" spans="2:10" ht="15.6" x14ac:dyDescent="0.35">
      <c r="B17" s="44" t="s">
        <v>17</v>
      </c>
      <c r="C17" s="10">
        <f>D17*60</f>
        <v>10.000000000000004</v>
      </c>
      <c r="D17" s="11">
        <f>C12/C3</f>
        <v>0.16666666666666671</v>
      </c>
      <c r="E17" s="19" t="str">
        <f>E12</f>
        <v>system</v>
      </c>
      <c r="H17" s="3" t="s">
        <v>26</v>
      </c>
      <c r="I17" s="31">
        <f>C19*I16</f>
        <v>600.00000000000023</v>
      </c>
      <c r="J17" t="s">
        <v>24</v>
      </c>
    </row>
    <row r="18" spans="2:10" ht="16.2" x14ac:dyDescent="0.35">
      <c r="B18" s="45" t="s">
        <v>47</v>
      </c>
      <c r="C18" s="12">
        <f>C6</f>
        <v>2</v>
      </c>
      <c r="D18" s="13">
        <f>D6</f>
        <v>3.3333333333333333E-2</v>
      </c>
      <c r="E18" s="20" t="str">
        <f t="shared" ref="E18:E19" si="0">E13</f>
        <v>service/server</v>
      </c>
    </row>
    <row r="19" spans="2:10" ht="16.8" thickBot="1" x14ac:dyDescent="0.4">
      <c r="B19" s="47" t="s">
        <v>50</v>
      </c>
      <c r="C19" s="27">
        <f>C17-C18</f>
        <v>8.0000000000000036</v>
      </c>
      <c r="D19" s="28">
        <f>C19/60</f>
        <v>0.13333333333333339</v>
      </c>
      <c r="E19" s="26" t="str">
        <f t="shared" si="0"/>
        <v>queue</v>
      </c>
      <c r="F19" t="s">
        <v>22</v>
      </c>
    </row>
  </sheetData>
  <mergeCells count="2">
    <mergeCell ref="B11:E11"/>
    <mergeCell ref="B16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130" zoomScaleNormal="130" workbookViewId="0">
      <selection activeCell="B17" sqref="B17:B19"/>
    </sheetView>
  </sheetViews>
  <sheetFormatPr defaultRowHeight="14.4" x14ac:dyDescent="0.3"/>
  <cols>
    <col min="1" max="1" width="2.109375" customWidth="1"/>
    <col min="4" max="4" width="9.44140625" bestFit="1" customWidth="1"/>
    <col min="5" max="5" width="15.5546875" bestFit="1" customWidth="1"/>
    <col min="6" max="6" width="2.88671875" customWidth="1"/>
    <col min="7" max="7" width="2.33203125" customWidth="1"/>
    <col min="8" max="8" width="5.5546875" bestFit="1" customWidth="1"/>
    <col min="9" max="9" width="9.44140625" bestFit="1" customWidth="1"/>
    <col min="10" max="10" width="44" bestFit="1" customWidth="1"/>
  </cols>
  <sheetData>
    <row r="1" spans="1:10" ht="24" thickBot="1" x14ac:dyDescent="0.5">
      <c r="A1" s="2" t="s">
        <v>27</v>
      </c>
      <c r="G1" s="1" t="s">
        <v>28</v>
      </c>
    </row>
    <row r="2" spans="1:10" ht="15.6" x14ac:dyDescent="0.35">
      <c r="B2" s="16" t="s">
        <v>18</v>
      </c>
      <c r="C2" s="17" t="s">
        <v>19</v>
      </c>
      <c r="D2" s="17" t="s">
        <v>19</v>
      </c>
      <c r="E2" s="18" t="s">
        <v>20</v>
      </c>
      <c r="H2" s="3" t="s">
        <v>25</v>
      </c>
      <c r="I2" s="29">
        <v>75</v>
      </c>
      <c r="J2" t="s">
        <v>23</v>
      </c>
    </row>
    <row r="3" spans="1:10" ht="15.6" x14ac:dyDescent="0.35">
      <c r="B3" s="44" t="s">
        <v>21</v>
      </c>
      <c r="C3" s="6">
        <v>24</v>
      </c>
      <c r="D3" s="7"/>
      <c r="E3" s="19" t="s">
        <v>1</v>
      </c>
      <c r="H3" s="3" t="s">
        <v>26</v>
      </c>
      <c r="I3" s="30">
        <f>task1!I17</f>
        <v>600.00000000000023</v>
      </c>
      <c r="J3" t="s">
        <v>24</v>
      </c>
    </row>
    <row r="4" spans="1:10" ht="15.6" x14ac:dyDescent="0.35">
      <c r="B4" s="45" t="s">
        <v>46</v>
      </c>
      <c r="C4" s="32">
        <v>40</v>
      </c>
      <c r="D4" s="9"/>
      <c r="E4" s="20" t="s">
        <v>3</v>
      </c>
      <c r="H4" s="3" t="s">
        <v>30</v>
      </c>
      <c r="I4" s="31">
        <f>C19*I2</f>
        <v>168.74999999999997</v>
      </c>
      <c r="J4" t="s">
        <v>29</v>
      </c>
    </row>
    <row r="5" spans="1:10" ht="15.6" x14ac:dyDescent="0.35">
      <c r="B5" s="44" t="s">
        <v>5</v>
      </c>
      <c r="C5" s="10">
        <f>D5*60</f>
        <v>2.5</v>
      </c>
      <c r="D5" s="11">
        <f>1/C3</f>
        <v>4.1666666666666664E-2</v>
      </c>
      <c r="E5" s="19" t="s">
        <v>4</v>
      </c>
      <c r="H5" s="3" t="s">
        <v>31</v>
      </c>
      <c r="I5" s="30">
        <f>I3-I4</f>
        <v>431.25000000000023</v>
      </c>
      <c r="J5" t="s">
        <v>33</v>
      </c>
    </row>
    <row r="6" spans="1:10" ht="16.2" x14ac:dyDescent="0.35">
      <c r="B6" s="45" t="s">
        <v>47</v>
      </c>
      <c r="C6" s="39">
        <f>D6*60</f>
        <v>1.5</v>
      </c>
      <c r="D6" s="40">
        <f>1/C4</f>
        <v>2.5000000000000001E-2</v>
      </c>
      <c r="E6" s="20" t="s">
        <v>2</v>
      </c>
      <c r="H6" s="3" t="s">
        <v>34</v>
      </c>
      <c r="I6" s="29">
        <v>150</v>
      </c>
      <c r="J6" t="s">
        <v>32</v>
      </c>
    </row>
    <row r="7" spans="1:10" ht="15.6" x14ac:dyDescent="0.35">
      <c r="B7" s="44" t="s">
        <v>7</v>
      </c>
      <c r="C7" s="14">
        <f>C3/C4</f>
        <v>0.6</v>
      </c>
      <c r="D7" s="7"/>
      <c r="E7" s="19" t="s">
        <v>6</v>
      </c>
      <c r="H7" s="33" t="s">
        <v>36</v>
      </c>
      <c r="I7" s="31">
        <f>I5-I6</f>
        <v>281.25000000000023</v>
      </c>
      <c r="J7" t="s">
        <v>35</v>
      </c>
    </row>
    <row r="8" spans="1:10" ht="15" thickBot="1" x14ac:dyDescent="0.35">
      <c r="B8" s="46" t="s">
        <v>8</v>
      </c>
      <c r="C8" s="21">
        <f>1-C7</f>
        <v>0.4</v>
      </c>
      <c r="D8" s="22"/>
      <c r="E8" s="23" t="s">
        <v>9</v>
      </c>
    </row>
    <row r="10" spans="1:10" ht="15" thickBot="1" x14ac:dyDescent="0.35">
      <c r="G10" t="s">
        <v>16</v>
      </c>
    </row>
    <row r="11" spans="1:10" ht="15.6" x14ac:dyDescent="0.3">
      <c r="B11" s="41" t="s">
        <v>10</v>
      </c>
      <c r="C11" s="42"/>
      <c r="D11" s="42"/>
      <c r="E11" s="43"/>
    </row>
    <row r="12" spans="1:10" x14ac:dyDescent="0.3">
      <c r="B12" s="44" t="s">
        <v>15</v>
      </c>
      <c r="C12" s="15">
        <f>C7/C8</f>
        <v>1.4999999999999998</v>
      </c>
      <c r="D12" s="7"/>
      <c r="E12" s="19" t="s">
        <v>11</v>
      </c>
    </row>
    <row r="13" spans="1:10" ht="16.2" x14ac:dyDescent="0.35">
      <c r="B13" s="45" t="s">
        <v>48</v>
      </c>
      <c r="C13" s="9">
        <f>C3*D18</f>
        <v>0.60000000000000009</v>
      </c>
      <c r="D13" s="9"/>
      <c r="E13" s="20" t="s">
        <v>12</v>
      </c>
    </row>
    <row r="14" spans="1:10" ht="16.8" thickBot="1" x14ac:dyDescent="0.4">
      <c r="B14" s="47" t="s">
        <v>49</v>
      </c>
      <c r="C14" s="24">
        <f>C12-C13</f>
        <v>0.89999999999999969</v>
      </c>
      <c r="D14" s="25"/>
      <c r="E14" s="26" t="s">
        <v>13</v>
      </c>
    </row>
    <row r="15" spans="1:10" ht="15" thickBot="1" x14ac:dyDescent="0.35"/>
    <row r="16" spans="1:10" ht="15.6" x14ac:dyDescent="0.3">
      <c r="B16" s="41" t="s">
        <v>14</v>
      </c>
      <c r="C16" s="42"/>
      <c r="D16" s="42"/>
      <c r="E16" s="43"/>
    </row>
    <row r="17" spans="2:6" x14ac:dyDescent="0.3">
      <c r="B17" s="44" t="s">
        <v>17</v>
      </c>
      <c r="C17" s="36">
        <f>D17*60</f>
        <v>3.7499999999999996</v>
      </c>
      <c r="D17" s="11">
        <f>C12/C3</f>
        <v>6.2499999999999993E-2</v>
      </c>
      <c r="E17" s="19" t="str">
        <f>E12</f>
        <v>system</v>
      </c>
    </row>
    <row r="18" spans="2:6" ht="16.2" x14ac:dyDescent="0.35">
      <c r="B18" s="45" t="s">
        <v>47</v>
      </c>
      <c r="C18" s="37">
        <f>C6</f>
        <v>1.5</v>
      </c>
      <c r="D18" s="13">
        <f>D6</f>
        <v>2.5000000000000001E-2</v>
      </c>
      <c r="E18" s="20" t="str">
        <f t="shared" ref="E18:E19" si="0">E13</f>
        <v>service/server</v>
      </c>
    </row>
    <row r="19" spans="2:6" ht="16.8" thickBot="1" x14ac:dyDescent="0.4">
      <c r="B19" s="47" t="s">
        <v>50</v>
      </c>
      <c r="C19" s="38">
        <f>C17-C18</f>
        <v>2.2499999999999996</v>
      </c>
      <c r="D19" s="28">
        <f>C19/60</f>
        <v>3.7499999999999992E-2</v>
      </c>
      <c r="E19" s="26" t="str">
        <f t="shared" si="0"/>
        <v>queue</v>
      </c>
      <c r="F19" t="s">
        <v>22</v>
      </c>
    </row>
  </sheetData>
  <mergeCells count="2">
    <mergeCell ref="B11:E11"/>
    <mergeCell ref="B16:E1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selection activeCell="C21" sqref="C21"/>
    </sheetView>
  </sheetViews>
  <sheetFormatPr defaultRowHeight="14.4" x14ac:dyDescent="0.3"/>
  <cols>
    <col min="1" max="1" width="3.44140625" customWidth="1"/>
    <col min="5" max="5" width="15.5546875" bestFit="1" customWidth="1"/>
    <col min="6" max="6" width="2.44140625" customWidth="1"/>
    <col min="7" max="7" width="2.33203125" customWidth="1"/>
    <col min="9" max="9" width="9.44140625" bestFit="1" customWidth="1"/>
    <col min="10" max="10" width="44" bestFit="1" customWidth="1"/>
  </cols>
  <sheetData>
    <row r="1" spans="1:10" ht="24" thickBot="1" x14ac:dyDescent="0.5">
      <c r="A1" s="2" t="s">
        <v>37</v>
      </c>
      <c r="G1" s="1" t="s">
        <v>28</v>
      </c>
    </row>
    <row r="2" spans="1:10" ht="15.6" x14ac:dyDescent="0.35">
      <c r="B2" s="16" t="s">
        <v>18</v>
      </c>
      <c r="C2" s="17" t="s">
        <v>19</v>
      </c>
      <c r="D2" s="17" t="s">
        <v>19</v>
      </c>
      <c r="E2" s="18" t="s">
        <v>20</v>
      </c>
      <c r="H2" s="3" t="s">
        <v>25</v>
      </c>
      <c r="I2" s="29">
        <v>75</v>
      </c>
      <c r="J2" t="s">
        <v>23</v>
      </c>
    </row>
    <row r="3" spans="1:10" ht="15.6" x14ac:dyDescent="0.35">
      <c r="B3" s="44" t="s">
        <v>21</v>
      </c>
      <c r="C3" s="35">
        <v>12</v>
      </c>
      <c r="D3" s="7"/>
      <c r="E3" s="19" t="s">
        <v>1</v>
      </c>
      <c r="H3" s="3" t="s">
        <v>26</v>
      </c>
      <c r="I3" s="30">
        <f>task1!I17</f>
        <v>600.00000000000023</v>
      </c>
      <c r="J3" t="s">
        <v>24</v>
      </c>
    </row>
    <row r="4" spans="1:10" ht="15.6" x14ac:dyDescent="0.35">
      <c r="B4" s="45" t="s">
        <v>46</v>
      </c>
      <c r="C4" s="34">
        <v>30</v>
      </c>
      <c r="D4" s="9"/>
      <c r="E4" s="20" t="s">
        <v>3</v>
      </c>
      <c r="H4" s="3" t="s">
        <v>30</v>
      </c>
      <c r="I4" s="31">
        <f>C19*I2</f>
        <v>100.00000000000001</v>
      </c>
      <c r="J4" t="s">
        <v>38</v>
      </c>
    </row>
    <row r="5" spans="1:10" ht="15.6" x14ac:dyDescent="0.35">
      <c r="B5" s="44" t="s">
        <v>5</v>
      </c>
      <c r="C5" s="10">
        <f>D5*60</f>
        <v>5</v>
      </c>
      <c r="D5" s="11">
        <f>1/C3</f>
        <v>8.3333333333333329E-2</v>
      </c>
      <c r="E5" s="19" t="s">
        <v>4</v>
      </c>
      <c r="H5" s="3" t="s">
        <v>39</v>
      </c>
      <c r="I5" s="30">
        <f>I3-I4</f>
        <v>500.00000000000023</v>
      </c>
      <c r="J5" t="s">
        <v>33</v>
      </c>
    </row>
    <row r="6" spans="1:10" ht="16.2" x14ac:dyDescent="0.35">
      <c r="B6" s="45" t="s">
        <v>47</v>
      </c>
      <c r="C6" s="12">
        <v>2</v>
      </c>
      <c r="D6" s="13">
        <f>C6/60</f>
        <v>3.3333333333333333E-2</v>
      </c>
      <c r="E6" s="20" t="s">
        <v>2</v>
      </c>
      <c r="H6" s="3" t="s">
        <v>34</v>
      </c>
      <c r="I6" s="29">
        <v>200</v>
      </c>
      <c r="J6" t="s">
        <v>40</v>
      </c>
    </row>
    <row r="7" spans="1:10" ht="15.6" x14ac:dyDescent="0.35">
      <c r="B7" s="44" t="s">
        <v>7</v>
      </c>
      <c r="C7" s="14">
        <f>C3/C4</f>
        <v>0.4</v>
      </c>
      <c r="D7" s="7"/>
      <c r="E7" s="19" t="s">
        <v>6</v>
      </c>
      <c r="H7" s="33" t="s">
        <v>41</v>
      </c>
      <c r="I7" s="31">
        <f>I5-I6</f>
        <v>300.00000000000023</v>
      </c>
      <c r="J7" t="s">
        <v>42</v>
      </c>
    </row>
    <row r="8" spans="1:10" ht="16.2" thickBot="1" x14ac:dyDescent="0.4">
      <c r="B8" s="46" t="s">
        <v>8</v>
      </c>
      <c r="C8" s="21">
        <f>1-C7</f>
        <v>0.6</v>
      </c>
      <c r="D8" s="22"/>
      <c r="E8" s="23" t="s">
        <v>9</v>
      </c>
      <c r="H8" s="33" t="s">
        <v>36</v>
      </c>
      <c r="I8" s="30">
        <f>task2!I7</f>
        <v>281.25000000000023</v>
      </c>
      <c r="J8" t="s">
        <v>43</v>
      </c>
    </row>
    <row r="9" spans="1:10" ht="15.6" x14ac:dyDescent="0.35">
      <c r="H9" s="33" t="s">
        <v>44</v>
      </c>
      <c r="I9" s="31">
        <f>I8-I7</f>
        <v>-18.75</v>
      </c>
      <c r="J9" t="s">
        <v>45</v>
      </c>
    </row>
    <row r="10" spans="1:10" ht="15" thickBot="1" x14ac:dyDescent="0.35">
      <c r="G10" t="s">
        <v>16</v>
      </c>
    </row>
    <row r="11" spans="1:10" ht="15.6" x14ac:dyDescent="0.3">
      <c r="B11" s="41" t="s">
        <v>10</v>
      </c>
      <c r="C11" s="42"/>
      <c r="D11" s="42"/>
      <c r="E11" s="43"/>
      <c r="I11" s="4">
        <f>-6000/I9</f>
        <v>320</v>
      </c>
    </row>
    <row r="12" spans="1:10" x14ac:dyDescent="0.3">
      <c r="B12" s="44" t="s">
        <v>15</v>
      </c>
      <c r="C12" s="15">
        <f>C7/C8</f>
        <v>0.66666666666666674</v>
      </c>
      <c r="D12" s="7"/>
      <c r="E12" s="19" t="s">
        <v>11</v>
      </c>
      <c r="I12" s="5">
        <f>I11/52</f>
        <v>6.1538461538461542</v>
      </c>
    </row>
    <row r="13" spans="1:10" ht="16.2" x14ac:dyDescent="0.35">
      <c r="B13" s="45" t="s">
        <v>48</v>
      </c>
      <c r="C13" s="9">
        <f>C3*D18</f>
        <v>0.4</v>
      </c>
      <c r="D13" s="9"/>
      <c r="E13" s="20" t="s">
        <v>12</v>
      </c>
    </row>
    <row r="14" spans="1:10" ht="16.8" thickBot="1" x14ac:dyDescent="0.4">
      <c r="B14" s="47" t="s">
        <v>49</v>
      </c>
      <c r="C14" s="24">
        <f>C12-C13</f>
        <v>0.26666666666666672</v>
      </c>
      <c r="D14" s="25"/>
      <c r="E14" s="26" t="s">
        <v>13</v>
      </c>
    </row>
    <row r="15" spans="1:10" ht="15" thickBot="1" x14ac:dyDescent="0.35"/>
    <row r="16" spans="1:10" ht="15.6" x14ac:dyDescent="0.3">
      <c r="B16" s="41" t="s">
        <v>14</v>
      </c>
      <c r="C16" s="42"/>
      <c r="D16" s="42"/>
      <c r="E16" s="43"/>
    </row>
    <row r="17" spans="2:6" x14ac:dyDescent="0.3">
      <c r="B17" s="44" t="s">
        <v>17</v>
      </c>
      <c r="C17" s="10">
        <f>D17*60</f>
        <v>3.3333333333333335</v>
      </c>
      <c r="D17" s="11">
        <f>C12/C3</f>
        <v>5.5555555555555559E-2</v>
      </c>
      <c r="E17" s="19" t="str">
        <f>E12</f>
        <v>system</v>
      </c>
    </row>
    <row r="18" spans="2:6" ht="16.2" x14ac:dyDescent="0.35">
      <c r="B18" s="45" t="s">
        <v>47</v>
      </c>
      <c r="C18" s="12">
        <f>C6</f>
        <v>2</v>
      </c>
      <c r="D18" s="13">
        <f>D6</f>
        <v>3.3333333333333333E-2</v>
      </c>
      <c r="E18" s="20" t="str">
        <f t="shared" ref="E18:E19" si="0">E13</f>
        <v>service/server</v>
      </c>
    </row>
    <row r="19" spans="2:6" ht="16.8" thickBot="1" x14ac:dyDescent="0.4">
      <c r="B19" s="47" t="s">
        <v>50</v>
      </c>
      <c r="C19" s="27">
        <f>C17-C18</f>
        <v>1.3333333333333335</v>
      </c>
      <c r="D19" s="28">
        <f>C19/60</f>
        <v>2.2222222222222223E-2</v>
      </c>
      <c r="E19" s="26" t="str">
        <f t="shared" si="0"/>
        <v>queue</v>
      </c>
      <c r="F19" t="s">
        <v>22</v>
      </c>
    </row>
  </sheetData>
  <mergeCells count="2">
    <mergeCell ref="B11:E11"/>
    <mergeCell ref="B16:E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task1</vt:lpstr>
      <vt:lpstr>task2</vt:lpstr>
      <vt:lpstr>task3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2015-12-04T15:57:48Z</dcterms:created>
  <dcterms:modified xsi:type="dcterms:W3CDTF">2015-12-18T12:39:59Z</dcterms:modified>
</cp:coreProperties>
</file>