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opbox\IMS2015-16\Laboratory\solutions\"/>
    </mc:Choice>
  </mc:AlternateContent>
  <bookViews>
    <workbookView xWindow="480" yWindow="72" windowWidth="14352" windowHeight="7992" activeTab="1"/>
  </bookViews>
  <sheets>
    <sheet name="Grain Distributor" sheetId="1" r:id="rId1"/>
    <sheet name="Transshipment" sheetId="3" r:id="rId2"/>
  </sheets>
  <definedNames>
    <definedName name="solver_adj" localSheetId="0" hidden="1">'Grain Distributor'!$C$10:$E$12</definedName>
    <definedName name="solver_adj" localSheetId="1" hidden="1">Transshipment!$C$19:$E$21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'Grain Distributor'!$C$13:$E$13</definedName>
    <definedName name="solver_lhs1" localSheetId="1" hidden="1">Transshipment!$C$22:$E$22</definedName>
    <definedName name="solver_lhs2" localSheetId="0" hidden="1">'Grain Distributor'!$F$10:$F$12</definedName>
    <definedName name="solver_lhs2" localSheetId="1" hidden="1">Transshipment!$F$19:$F$21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pt" localSheetId="0" hidden="1">'Grain Distributor'!$C$22</definedName>
    <definedName name="solver_opt" localSheetId="1" hidden="1">Transshipment!$C$31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hs1" localSheetId="0" hidden="1">'Grain Distributor'!$C$7:$E$7</definedName>
    <definedName name="solver_rhs1" localSheetId="1" hidden="1">Transshipment!$C$16:$E$16</definedName>
    <definedName name="solver_rhs2" localSheetId="0" hidden="1">'Grain Distributor'!$F$4:$F$6</definedName>
    <definedName name="solver_rhs2" localSheetId="1" hidden="1">Transshipment!$F$13:$F$15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F9" i="3" l="1"/>
  <c r="F8" i="3"/>
  <c r="C31" i="3"/>
  <c r="E27" i="3"/>
  <c r="D27" i="3"/>
  <c r="F27" i="3" s="1"/>
  <c r="C27" i="3"/>
  <c r="E26" i="3"/>
  <c r="D26" i="3"/>
  <c r="F26" i="3" s="1"/>
  <c r="C26" i="3"/>
  <c r="E25" i="3"/>
  <c r="E28" i="3" s="1"/>
  <c r="D25" i="3"/>
  <c r="C30" i="3" s="1"/>
  <c r="C25" i="3"/>
  <c r="C28" i="3" s="1"/>
  <c r="E22" i="3"/>
  <c r="D22" i="3"/>
  <c r="F22" i="3" s="1"/>
  <c r="C22" i="3"/>
  <c r="F21" i="3"/>
  <c r="F20" i="3"/>
  <c r="F19" i="3"/>
  <c r="H18" i="3"/>
  <c r="H17" i="3"/>
  <c r="H16" i="3" a="1"/>
  <c r="H16" i="3" s="1"/>
  <c r="F16" i="3"/>
  <c r="H15" i="3" a="1"/>
  <c r="H15" i="3" s="1"/>
  <c r="H14" i="3"/>
  <c r="H13" i="3"/>
  <c r="D28" i="3" l="1"/>
  <c r="F25" i="3"/>
  <c r="H9" i="1"/>
  <c r="H8" i="1"/>
  <c r="H5" i="1"/>
  <c r="C22" i="1" l="1"/>
  <c r="H4" i="1" s="1"/>
  <c r="E18" i="1"/>
  <c r="D18" i="1"/>
  <c r="C18" i="1"/>
  <c r="E17" i="1"/>
  <c r="D17" i="1"/>
  <c r="C17" i="1"/>
  <c r="E16" i="1"/>
  <c r="D16" i="1"/>
  <c r="C16" i="1"/>
  <c r="F7" i="1"/>
  <c r="F12" i="1"/>
  <c r="F11" i="1"/>
  <c r="F10" i="1"/>
  <c r="H7" i="1" s="1" a="1"/>
  <c r="H7" i="1" s="1"/>
  <c r="E13" i="1"/>
  <c r="D13" i="1"/>
  <c r="C13" i="1"/>
  <c r="F13" i="1" l="1"/>
  <c r="H6" i="1" a="1"/>
  <c r="H6" i="1" s="1"/>
  <c r="E19" i="1"/>
  <c r="D19" i="1"/>
  <c r="C19" i="1"/>
  <c r="F18" i="1"/>
  <c r="F16" i="1"/>
  <c r="F17" i="1"/>
  <c r="C21" i="1"/>
</calcChain>
</file>

<file path=xl/sharedStrings.xml><?xml version="1.0" encoding="utf-8"?>
<sst xmlns="http://schemas.openxmlformats.org/spreadsheetml/2006/main" count="76" uniqueCount="25">
  <si>
    <t>Mill 1</t>
  </si>
  <si>
    <t>Mill 2</t>
  </si>
  <si>
    <t>Mill 3</t>
  </si>
  <si>
    <t>Grain Elevator 1</t>
  </si>
  <si>
    <t>Grain Elevator 2</t>
  </si>
  <si>
    <t>Grain Elevator 3</t>
  </si>
  <si>
    <t>Demand</t>
  </si>
  <si>
    <t>Supply</t>
  </si>
  <si>
    <t>Total sum</t>
  </si>
  <si>
    <t>Volume</t>
  </si>
  <si>
    <t>Costs x Volume</t>
  </si>
  <si>
    <t>COSTS per ton</t>
  </si>
  <si>
    <t>Grain Distributor</t>
  </si>
  <si>
    <t>Solver Model</t>
  </si>
  <si>
    <t>Nebraska</t>
  </si>
  <si>
    <t>Colorado</t>
  </si>
  <si>
    <t>Kansas</t>
  </si>
  <si>
    <t>Omaha</t>
  </si>
  <si>
    <t>Des Moines</t>
  </si>
  <si>
    <t>Chicago</t>
  </si>
  <si>
    <t>St. Louise</t>
  </si>
  <si>
    <t>Cincinnati</t>
  </si>
  <si>
    <t>quantities</t>
  </si>
  <si>
    <t>supplied</t>
  </si>
  <si>
    <t>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</si>
</sst>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_-* #,##0_-;\-* #,##0_-;_-* &quot;-&quot;??_-;_-@_-"/>
    <numFmt numFmtId="166" formatCode="0\ &quot;tons&quot;"/>
    <numFmt numFmtId="167" formatCode="[&gt;0]0.0\ &quot;tons&quot;;&quot;-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1" fillId="4" borderId="2" xfId="0" applyFont="1" applyFill="1" applyBorder="1"/>
    <xf numFmtId="0" fontId="1" fillId="4" borderId="3" xfId="0" applyFont="1" applyFill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0" fontId="1" fillId="4" borderId="0" xfId="0" applyFont="1" applyFill="1" applyBorder="1"/>
    <xf numFmtId="165" fontId="2" fillId="3" borderId="0" xfId="2" applyNumberFormat="1"/>
    <xf numFmtId="0" fontId="2" fillId="2" borderId="1" xfId="1" applyBorder="1"/>
    <xf numFmtId="164" fontId="0" fillId="5" borderId="0" xfId="0" applyNumberFormat="1" applyFill="1"/>
    <xf numFmtId="0" fontId="4" fillId="0" borderId="0" xfId="0" applyFont="1"/>
    <xf numFmtId="166" fontId="2" fillId="3" borderId="0" xfId="2" applyNumberFormat="1" applyBorder="1"/>
    <xf numFmtId="164" fontId="2" fillId="3" borderId="0" xfId="3" applyNumberFormat="1" applyFont="1" applyFill="1"/>
    <xf numFmtId="164" fontId="2" fillId="3" borderId="0" xfId="3" applyNumberFormat="1" applyFont="1" applyFill="1" applyBorder="1"/>
    <xf numFmtId="164" fontId="2" fillId="3" borderId="0" xfId="2" applyNumberFormat="1" applyBorder="1"/>
    <xf numFmtId="0" fontId="1" fillId="4" borderId="6" xfId="0" applyFont="1" applyFill="1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167" fontId="0" fillId="0" borderId="2" xfId="0" applyNumberFormat="1" applyFont="1" applyBorder="1"/>
    <xf numFmtId="167" fontId="0" fillId="6" borderId="2" xfId="0" applyNumberFormat="1" applyFont="1" applyFill="1" applyBorder="1"/>
    <xf numFmtId="0" fontId="0" fillId="6" borderId="0" xfId="0" applyFill="1"/>
  </cellXfs>
  <cellStyles count="4">
    <cellStyle name="Accent2" xfId="1" builtinId="33"/>
    <cellStyle name="Accent3" xfId="2" builtinId="37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zoomScale="120" zoomScaleNormal="120" workbookViewId="0">
      <selection activeCell="H15" sqref="H15"/>
    </sheetView>
  </sheetViews>
  <sheetFormatPr defaultRowHeight="14.4" x14ac:dyDescent="0.3"/>
  <cols>
    <col min="1" max="1" width="6.109375" customWidth="1"/>
    <col min="2" max="2" width="15.109375" bestFit="1" customWidth="1"/>
    <col min="3" max="3" width="11.109375" bestFit="1" customWidth="1"/>
    <col min="4" max="4" width="9.6640625" bestFit="1" customWidth="1"/>
    <col min="5" max="5" width="11" bestFit="1" customWidth="1"/>
    <col min="6" max="6" width="11.109375" bestFit="1" customWidth="1"/>
    <col min="8" max="8" width="13" bestFit="1" customWidth="1"/>
  </cols>
  <sheetData>
    <row r="2" spans="1:8" ht="21.6" thickBot="1" x14ac:dyDescent="0.45">
      <c r="A2" s="12" t="s">
        <v>12</v>
      </c>
    </row>
    <row r="3" spans="1:8" x14ac:dyDescent="0.3">
      <c r="B3" s="10" t="s">
        <v>11</v>
      </c>
      <c r="C3" s="2" t="s">
        <v>0</v>
      </c>
      <c r="D3" s="2" t="s">
        <v>1</v>
      </c>
      <c r="E3" s="3" t="s">
        <v>2</v>
      </c>
      <c r="F3" s="8" t="s">
        <v>7</v>
      </c>
      <c r="H3" s="17" t="s">
        <v>13</v>
      </c>
    </row>
    <row r="4" spans="1:8" x14ac:dyDescent="0.3">
      <c r="B4" s="2" t="s">
        <v>3</v>
      </c>
      <c r="C4" s="4">
        <v>6</v>
      </c>
      <c r="D4" s="4">
        <v>8</v>
      </c>
      <c r="E4" s="5">
        <v>10</v>
      </c>
      <c r="F4" s="13">
        <v>150</v>
      </c>
      <c r="H4" s="18">
        <f>MIN($C$22)</f>
        <v>4525.0000056000008</v>
      </c>
    </row>
    <row r="5" spans="1:8" x14ac:dyDescent="0.3">
      <c r="B5" s="2" t="s">
        <v>4</v>
      </c>
      <c r="C5" s="4">
        <v>7</v>
      </c>
      <c r="D5" s="4">
        <v>11</v>
      </c>
      <c r="E5" s="5">
        <v>11</v>
      </c>
      <c r="F5" s="13">
        <v>175</v>
      </c>
      <c r="H5" s="19">
        <f>COUNT($C$10:$E$12)</f>
        <v>9</v>
      </c>
    </row>
    <row r="6" spans="1:8" x14ac:dyDescent="0.3">
      <c r="B6" s="2" t="s">
        <v>5</v>
      </c>
      <c r="C6" s="6">
        <v>4</v>
      </c>
      <c r="D6" s="6">
        <v>5</v>
      </c>
      <c r="E6" s="7">
        <v>12</v>
      </c>
      <c r="F6" s="13">
        <v>275</v>
      </c>
      <c r="H6" s="19" t="b">
        <f t="array" ref="H6">$C$13:$E$13=$C$7:$E$7</f>
        <v>1</v>
      </c>
    </row>
    <row r="7" spans="1:8" x14ac:dyDescent="0.3">
      <c r="B7" s="8" t="s">
        <v>6</v>
      </c>
      <c r="C7" s="13">
        <v>200</v>
      </c>
      <c r="D7" s="13">
        <v>100</v>
      </c>
      <c r="E7" s="13">
        <v>300</v>
      </c>
      <c r="F7" s="9" t="str">
        <f>SUM(C7:E7)&amp;"\"&amp;SUM(F4:F6)</f>
        <v>600\600</v>
      </c>
      <c r="H7" s="19" t="b">
        <f t="array" ref="H7">$F$10:$F$12=$F$4:$F$6</f>
        <v>0</v>
      </c>
    </row>
    <row r="8" spans="1:8" x14ac:dyDescent="0.3">
      <c r="H8" s="19">
        <f>{32767,32767,0.000001,0.01,FALSE,FALSE,FALSE,1,2,1,0.0001,TRUE}</f>
        <v>32767</v>
      </c>
    </row>
    <row r="9" spans="1:8" ht="15" thickBot="1" x14ac:dyDescent="0.35">
      <c r="B9" s="10" t="s">
        <v>9</v>
      </c>
      <c r="C9" s="2" t="s">
        <v>0</v>
      </c>
      <c r="D9" s="2" t="s">
        <v>1</v>
      </c>
      <c r="E9" s="3" t="s">
        <v>2</v>
      </c>
      <c r="F9" s="8" t="s">
        <v>7</v>
      </c>
      <c r="H9" s="20">
        <f>{0,0,1,100,0,FALSE,FALSE,0.075,0,0,FALSE,30}</f>
        <v>0</v>
      </c>
    </row>
    <row r="10" spans="1:8" x14ac:dyDescent="0.3">
      <c r="B10" s="2" t="s">
        <v>3</v>
      </c>
      <c r="C10" s="21">
        <v>0</v>
      </c>
      <c r="D10" s="21">
        <v>0</v>
      </c>
      <c r="E10" s="21">
        <v>150.00000080000001</v>
      </c>
      <c r="F10" s="13">
        <f>SUM(C10:E10)</f>
        <v>150.00000080000001</v>
      </c>
    </row>
    <row r="11" spans="1:8" x14ac:dyDescent="0.3">
      <c r="B11" s="2" t="s">
        <v>4</v>
      </c>
      <c r="C11" s="21">
        <v>25.000000800000002</v>
      </c>
      <c r="D11" s="21">
        <v>0</v>
      </c>
      <c r="E11" s="21">
        <v>149.99999920000002</v>
      </c>
      <c r="F11" s="13">
        <f t="shared" ref="F11:F12" si="0">SUM(C11:E11)</f>
        <v>175.00000000000003</v>
      </c>
    </row>
    <row r="12" spans="1:8" x14ac:dyDescent="0.3">
      <c r="B12" s="2" t="s">
        <v>5</v>
      </c>
      <c r="C12" s="21">
        <v>174.99999919999999</v>
      </c>
      <c r="D12" s="21">
        <v>100.00000080000001</v>
      </c>
      <c r="E12" s="21">
        <v>0</v>
      </c>
      <c r="F12" s="13">
        <f t="shared" si="0"/>
        <v>275</v>
      </c>
    </row>
    <row r="13" spans="1:8" x14ac:dyDescent="0.3">
      <c r="B13" s="8" t="s">
        <v>6</v>
      </c>
      <c r="C13" s="13">
        <f>SUM(C10:C12)</f>
        <v>200</v>
      </c>
      <c r="D13" s="13">
        <f t="shared" ref="D13:E13" si="1">SUM(D10:D12)</f>
        <v>100.00000080000001</v>
      </c>
      <c r="E13" s="13">
        <f t="shared" si="1"/>
        <v>300</v>
      </c>
      <c r="F13" s="9" t="str">
        <f>TEXT(SUM(C13:E13),"0")&amp;"\"&amp;TEXT(SUM(F10:F12),"0")</f>
        <v>600\600</v>
      </c>
    </row>
    <row r="15" spans="1:8" x14ac:dyDescent="0.3">
      <c r="B15" s="10" t="s">
        <v>10</v>
      </c>
      <c r="C15" s="2" t="s">
        <v>0</v>
      </c>
      <c r="D15" s="2" t="s">
        <v>1</v>
      </c>
      <c r="E15" s="3" t="s">
        <v>2</v>
      </c>
      <c r="F15" s="8" t="s">
        <v>7</v>
      </c>
    </row>
    <row r="16" spans="1:8" x14ac:dyDescent="0.3">
      <c r="B16" s="2" t="s">
        <v>3</v>
      </c>
      <c r="C16" s="4">
        <f>C4*C10</f>
        <v>0</v>
      </c>
      <c r="D16" s="4">
        <f t="shared" ref="D16:E16" si="2">D4*D10</f>
        <v>0</v>
      </c>
      <c r="E16" s="4">
        <f t="shared" si="2"/>
        <v>1500.000008</v>
      </c>
      <c r="F16" s="15">
        <f>SUM(C16:E16)</f>
        <v>1500.000008</v>
      </c>
    </row>
    <row r="17" spans="2:6" x14ac:dyDescent="0.3">
      <c r="B17" s="2" t="s">
        <v>4</v>
      </c>
      <c r="C17" s="4">
        <f t="shared" ref="C17:E17" si="3">C5*C11</f>
        <v>175.00000560000001</v>
      </c>
      <c r="D17" s="4">
        <f t="shared" si="3"/>
        <v>0</v>
      </c>
      <c r="E17" s="4">
        <f t="shared" si="3"/>
        <v>1649.9999912000003</v>
      </c>
      <c r="F17" s="15">
        <f t="shared" ref="F17:F18" si="4">SUM(C17:E17)</f>
        <v>1824.9999968000002</v>
      </c>
    </row>
    <row r="18" spans="2:6" x14ac:dyDescent="0.3">
      <c r="B18" s="2" t="s">
        <v>5</v>
      </c>
      <c r="C18" s="4">
        <f t="shared" ref="C18:E18" si="5">C6*C12</f>
        <v>699.99999679999996</v>
      </c>
      <c r="D18" s="4">
        <f t="shared" si="5"/>
        <v>500.00000400000005</v>
      </c>
      <c r="E18" s="4">
        <f t="shared" si="5"/>
        <v>0</v>
      </c>
      <c r="F18" s="15">
        <f t="shared" si="4"/>
        <v>1200.0000008</v>
      </c>
    </row>
    <row r="19" spans="2:6" x14ac:dyDescent="0.3">
      <c r="B19" s="8" t="s">
        <v>6</v>
      </c>
      <c r="C19" s="16">
        <f>SUM(C16:C18)</f>
        <v>875.00000239999997</v>
      </c>
      <c r="D19" s="16">
        <f t="shared" ref="D19" si="6">SUM(D16:D18)</f>
        <v>500.00000400000005</v>
      </c>
      <c r="E19" s="16">
        <f t="shared" ref="E19" si="7">SUM(E16:E18)</f>
        <v>3149.9999992000003</v>
      </c>
      <c r="F19" s="14"/>
    </row>
    <row r="21" spans="2:6" x14ac:dyDescent="0.3">
      <c r="B21" s="8" t="s">
        <v>8</v>
      </c>
      <c r="C21" s="1">
        <f>SUM(C16:E18)</f>
        <v>4525.0000056000008</v>
      </c>
    </row>
    <row r="22" spans="2:6" x14ac:dyDescent="0.3">
      <c r="B22" s="8" t="s">
        <v>8</v>
      </c>
      <c r="C22" s="11">
        <f>SUMPRODUCT(C4:E6,C10:E12)</f>
        <v>4525.0000056000008</v>
      </c>
    </row>
  </sheetData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zoomScale="120" zoomScaleNormal="120" workbookViewId="0">
      <selection activeCell="A10" sqref="A10:XFD10"/>
    </sheetView>
  </sheetViews>
  <sheetFormatPr defaultRowHeight="14.4" x14ac:dyDescent="0.3"/>
  <cols>
    <col min="1" max="1" width="6.109375" customWidth="1"/>
    <col min="2" max="2" width="15.109375" bestFit="1" customWidth="1"/>
    <col min="3" max="3" width="11.109375" bestFit="1" customWidth="1"/>
    <col min="4" max="4" width="9.6640625" bestFit="1" customWidth="1"/>
    <col min="5" max="5" width="11" bestFit="1" customWidth="1"/>
    <col min="6" max="6" width="11.109375" bestFit="1" customWidth="1"/>
    <col min="8" max="8" width="13" bestFit="1" customWidth="1"/>
  </cols>
  <sheetData>
    <row r="2" spans="1:8" ht="21" x14ac:dyDescent="0.4">
      <c r="A2" s="12" t="s">
        <v>12</v>
      </c>
    </row>
    <row r="3" spans="1:8" ht="21" x14ac:dyDescent="0.4">
      <c r="A3" s="12"/>
      <c r="B3" s="10" t="s">
        <v>11</v>
      </c>
      <c r="C3" s="2" t="s">
        <v>16</v>
      </c>
      <c r="D3" s="2" t="s">
        <v>17</v>
      </c>
      <c r="E3" s="2" t="s">
        <v>18</v>
      </c>
    </row>
    <row r="4" spans="1:8" ht="21" x14ac:dyDescent="0.4">
      <c r="A4" s="12"/>
      <c r="B4" s="2" t="s">
        <v>14</v>
      </c>
      <c r="C4">
        <v>16</v>
      </c>
      <c r="D4">
        <v>10</v>
      </c>
      <c r="E4">
        <v>12</v>
      </c>
    </row>
    <row r="5" spans="1:8" ht="21" x14ac:dyDescent="0.4">
      <c r="A5" s="12"/>
      <c r="B5" s="2" t="s">
        <v>15</v>
      </c>
      <c r="C5">
        <v>15</v>
      </c>
      <c r="D5">
        <v>14</v>
      </c>
      <c r="E5">
        <v>17</v>
      </c>
    </row>
    <row r="6" spans="1:8" ht="21" x14ac:dyDescent="0.4">
      <c r="A6" s="12"/>
      <c r="B6" s="8"/>
    </row>
    <row r="7" spans="1:8" ht="21" x14ac:dyDescent="0.4">
      <c r="A7" s="12"/>
      <c r="B7" s="10" t="s">
        <v>22</v>
      </c>
      <c r="C7" s="2" t="s">
        <v>16</v>
      </c>
      <c r="D7" s="2" t="s">
        <v>17</v>
      </c>
      <c r="E7" s="2" t="s">
        <v>18</v>
      </c>
      <c r="F7" s="8" t="s">
        <v>23</v>
      </c>
      <c r="G7" s="8" t="s">
        <v>24</v>
      </c>
    </row>
    <row r="8" spans="1:8" ht="21" x14ac:dyDescent="0.4">
      <c r="A8" s="12"/>
      <c r="B8" s="2" t="s">
        <v>14</v>
      </c>
      <c r="C8" s="23"/>
      <c r="D8" s="23"/>
      <c r="E8" s="23"/>
      <c r="F8" s="23">
        <f>SUM(C8:E8)</f>
        <v>0</v>
      </c>
      <c r="G8">
        <v>300</v>
      </c>
    </row>
    <row r="9" spans="1:8" ht="21" x14ac:dyDescent="0.4">
      <c r="A9" s="12"/>
      <c r="B9" s="2" t="s">
        <v>15</v>
      </c>
      <c r="C9" s="23"/>
      <c r="D9" s="23"/>
      <c r="E9" s="23"/>
      <c r="F9">
        <f>SUM(C9:E9)</f>
        <v>0</v>
      </c>
      <c r="G9">
        <v>300</v>
      </c>
    </row>
    <row r="10" spans="1:8" ht="21" x14ac:dyDescent="0.4">
      <c r="A10" s="12"/>
      <c r="B10" s="8"/>
      <c r="C10" s="23"/>
      <c r="D10" s="23"/>
      <c r="E10" s="23"/>
    </row>
    <row r="11" spans="1:8" ht="21.6" thickBot="1" x14ac:dyDescent="0.45">
      <c r="A11" s="12"/>
    </row>
    <row r="12" spans="1:8" x14ac:dyDescent="0.3">
      <c r="B12" s="10" t="s">
        <v>11</v>
      </c>
      <c r="C12" s="2" t="s">
        <v>19</v>
      </c>
      <c r="D12" s="2" t="s">
        <v>20</v>
      </c>
      <c r="E12" s="3" t="s">
        <v>21</v>
      </c>
      <c r="F12" s="8" t="s">
        <v>7</v>
      </c>
      <c r="H12" s="17" t="s">
        <v>13</v>
      </c>
    </row>
    <row r="13" spans="1:8" x14ac:dyDescent="0.3">
      <c r="B13" s="2" t="s">
        <v>16</v>
      </c>
      <c r="C13" s="4">
        <v>6</v>
      </c>
      <c r="D13" s="4">
        <v>8</v>
      </c>
      <c r="E13" s="5">
        <v>10</v>
      </c>
      <c r="F13" s="13">
        <v>150</v>
      </c>
      <c r="H13" s="18">
        <f>MIN($C$31)</f>
        <v>4525.0000056000008</v>
      </c>
    </row>
    <row r="14" spans="1:8" x14ac:dyDescent="0.3">
      <c r="B14" s="2" t="s">
        <v>17</v>
      </c>
      <c r="C14" s="4">
        <v>7</v>
      </c>
      <c r="D14" s="4">
        <v>11</v>
      </c>
      <c r="E14" s="5">
        <v>11</v>
      </c>
      <c r="F14" s="13">
        <v>175</v>
      </c>
      <c r="H14" s="19">
        <f>COUNT($C$19:$E$21)</f>
        <v>9</v>
      </c>
    </row>
    <row r="15" spans="1:8" x14ac:dyDescent="0.3">
      <c r="B15" s="2" t="s">
        <v>18</v>
      </c>
      <c r="C15" s="6">
        <v>4</v>
      </c>
      <c r="D15" s="6">
        <v>5</v>
      </c>
      <c r="E15" s="7">
        <v>12</v>
      </c>
      <c r="F15" s="13">
        <v>275</v>
      </c>
      <c r="H15" s="19" t="b">
        <f t="array" ref="H15">$C$22:$E$22=$C$16:$E$16</f>
        <v>1</v>
      </c>
    </row>
    <row r="16" spans="1:8" x14ac:dyDescent="0.3">
      <c r="B16" s="8" t="s">
        <v>6</v>
      </c>
      <c r="C16" s="13">
        <v>200</v>
      </c>
      <c r="D16" s="13">
        <v>100</v>
      </c>
      <c r="E16" s="13">
        <v>300</v>
      </c>
      <c r="F16" s="9" t="str">
        <f>SUM(C16:E16)&amp;"\"&amp;SUM(F13:F15)</f>
        <v>600\600</v>
      </c>
      <c r="H16" s="19" t="b">
        <f t="array" ref="H16">$F$19:$F$21=$F$13:$F$15</f>
        <v>0</v>
      </c>
    </row>
    <row r="17" spans="2:8" x14ac:dyDescent="0.3">
      <c r="H17" s="19">
        <f>{32767,32767,0.000001,0.01,FALSE,FALSE,FALSE,1,2,1,0.0001,TRUE}</f>
        <v>32767</v>
      </c>
    </row>
    <row r="18" spans="2:8" ht="15" thickBot="1" x14ac:dyDescent="0.35">
      <c r="B18" s="10" t="s">
        <v>9</v>
      </c>
      <c r="C18" s="2" t="s">
        <v>0</v>
      </c>
      <c r="D18" s="2" t="s">
        <v>1</v>
      </c>
      <c r="E18" s="3" t="s">
        <v>2</v>
      </c>
      <c r="F18" s="8" t="s">
        <v>7</v>
      </c>
      <c r="H18" s="20">
        <f>{0,0,1,100,0,FALSE,FALSE,0.075,0,0,FALSE,30}</f>
        <v>0</v>
      </c>
    </row>
    <row r="19" spans="2:8" x14ac:dyDescent="0.3">
      <c r="B19" s="2" t="s">
        <v>3</v>
      </c>
      <c r="C19" s="22">
        <v>0</v>
      </c>
      <c r="D19" s="22">
        <v>0</v>
      </c>
      <c r="E19" s="22">
        <v>150.00000080000001</v>
      </c>
      <c r="F19" s="13">
        <f>SUM(C19:E19)</f>
        <v>150.00000080000001</v>
      </c>
    </row>
    <row r="20" spans="2:8" x14ac:dyDescent="0.3">
      <c r="B20" s="2" t="s">
        <v>4</v>
      </c>
      <c r="C20" s="22">
        <v>25.000000800000002</v>
      </c>
      <c r="D20" s="22">
        <v>0</v>
      </c>
      <c r="E20" s="22">
        <v>149.99999920000002</v>
      </c>
      <c r="F20" s="13">
        <f t="shared" ref="F20:F21" si="0">SUM(C20:E20)</f>
        <v>175.00000000000003</v>
      </c>
    </row>
    <row r="21" spans="2:8" x14ac:dyDescent="0.3">
      <c r="B21" s="2" t="s">
        <v>5</v>
      </c>
      <c r="C21" s="22">
        <v>174.99999919999999</v>
      </c>
      <c r="D21" s="22">
        <v>100.00000080000001</v>
      </c>
      <c r="E21" s="22">
        <v>0</v>
      </c>
      <c r="F21" s="13">
        <f t="shared" si="0"/>
        <v>275</v>
      </c>
    </row>
    <row r="22" spans="2:8" x14ac:dyDescent="0.3">
      <c r="B22" s="8" t="s">
        <v>6</v>
      </c>
      <c r="C22" s="13">
        <f>SUM(C19:C21)</f>
        <v>200</v>
      </c>
      <c r="D22" s="13">
        <f t="shared" ref="D22:E22" si="1">SUM(D19:D21)</f>
        <v>100.00000080000001</v>
      </c>
      <c r="E22" s="13">
        <f t="shared" si="1"/>
        <v>300</v>
      </c>
      <c r="F22" s="9" t="str">
        <f>TEXT(SUM(C22:E22),"0")&amp;"\"&amp;TEXT(SUM(F19:F21),"0")</f>
        <v>600\600</v>
      </c>
    </row>
    <row r="24" spans="2:8" x14ac:dyDescent="0.3">
      <c r="B24" s="10" t="s">
        <v>10</v>
      </c>
      <c r="C24" s="2" t="s">
        <v>0</v>
      </c>
      <c r="D24" s="2" t="s">
        <v>1</v>
      </c>
      <c r="E24" s="3" t="s">
        <v>2</v>
      </c>
      <c r="F24" s="8" t="s">
        <v>7</v>
      </c>
    </row>
    <row r="25" spans="2:8" x14ac:dyDescent="0.3">
      <c r="B25" s="2" t="s">
        <v>3</v>
      </c>
      <c r="C25" s="4">
        <f>C13*C19</f>
        <v>0</v>
      </c>
      <c r="D25" s="4">
        <f t="shared" ref="D25:E25" si="2">D13*D19</f>
        <v>0</v>
      </c>
      <c r="E25" s="4">
        <f t="shared" si="2"/>
        <v>1500.000008</v>
      </c>
      <c r="F25" s="15">
        <f>SUM(C25:E25)</f>
        <v>1500.000008</v>
      </c>
    </row>
    <row r="26" spans="2:8" x14ac:dyDescent="0.3">
      <c r="B26" s="2" t="s">
        <v>4</v>
      </c>
      <c r="C26" s="4">
        <f t="shared" ref="C26:E27" si="3">C14*C20</f>
        <v>175.00000560000001</v>
      </c>
      <c r="D26" s="4">
        <f t="shared" si="3"/>
        <v>0</v>
      </c>
      <c r="E26" s="4">
        <f t="shared" si="3"/>
        <v>1649.9999912000003</v>
      </c>
      <c r="F26" s="15">
        <f t="shared" ref="F26:F27" si="4">SUM(C26:E26)</f>
        <v>1824.9999968000002</v>
      </c>
    </row>
    <row r="27" spans="2:8" x14ac:dyDescent="0.3">
      <c r="B27" s="2" t="s">
        <v>5</v>
      </c>
      <c r="C27" s="4">
        <f t="shared" si="3"/>
        <v>699.99999679999996</v>
      </c>
      <c r="D27" s="4">
        <f t="shared" si="3"/>
        <v>500.00000400000005</v>
      </c>
      <c r="E27" s="4">
        <f t="shared" si="3"/>
        <v>0</v>
      </c>
      <c r="F27" s="15">
        <f t="shared" si="4"/>
        <v>1200.0000008</v>
      </c>
    </row>
    <row r="28" spans="2:8" x14ac:dyDescent="0.3">
      <c r="B28" s="8" t="s">
        <v>6</v>
      </c>
      <c r="C28" s="16">
        <f>SUM(C25:C27)</f>
        <v>875.00000239999997</v>
      </c>
      <c r="D28" s="16">
        <f t="shared" ref="D28:E28" si="5">SUM(D25:D27)</f>
        <v>500.00000400000005</v>
      </c>
      <c r="E28" s="16">
        <f t="shared" si="5"/>
        <v>3149.9999992000003</v>
      </c>
      <c r="F28" s="14"/>
    </row>
    <row r="30" spans="2:8" x14ac:dyDescent="0.3">
      <c r="B30" s="8" t="s">
        <v>8</v>
      </c>
      <c r="C30" s="1">
        <f>SUM(C25:E27)</f>
        <v>4525.0000056000008</v>
      </c>
    </row>
    <row r="31" spans="2:8" x14ac:dyDescent="0.3">
      <c r="B31" s="8" t="s">
        <v>8</v>
      </c>
      <c r="C31" s="11">
        <f>SUMPRODUCT(C13:E15,C19:E21)</f>
        <v>4525.0000056000008</v>
      </c>
    </row>
  </sheetData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Grain Distributor</vt:lpstr>
      <vt:lpstr>Transshipment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2011-10-19T10:20:41Z</dcterms:created>
  <dcterms:modified xsi:type="dcterms:W3CDTF">2015-10-23T13:47:53Z</dcterms:modified>
</cp:coreProperties>
</file>